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16" windowWidth="12120" windowHeight="9120" tabRatio="601" firstSheet="1" activeTab="8"/>
  </bookViews>
  <sheets>
    <sheet name="Hovedoplysninger" sheetId="1" r:id="rId1"/>
    <sheet name="Puslinge" sheetId="2" r:id="rId2"/>
    <sheet name="Juniorer" sheetId="3" r:id="rId3"/>
    <sheet name="Ynglinge" sheetId="4" r:id="rId4"/>
    <sheet name="Par puslinge" sheetId="5" r:id="rId5"/>
    <sheet name="Par juniorer" sheetId="6" r:id="rId6"/>
    <sheet name="Par ynglinge" sheetId="7" r:id="rId7"/>
    <sheet name="Klubresultat" sheetId="8" r:id="rId8"/>
    <sheet name="Finale" sheetId="9" r:id="rId9"/>
  </sheets>
  <definedNames/>
  <calcPr fullCalcOnLoad="1"/>
</workbook>
</file>

<file path=xl/sharedStrings.xml><?xml version="1.0" encoding="utf-8"?>
<sst xmlns="http://schemas.openxmlformats.org/spreadsheetml/2006/main" count="367" uniqueCount="117">
  <si>
    <t>3. serie</t>
  </si>
  <si>
    <t>4. serie</t>
  </si>
  <si>
    <t>5. serie</t>
  </si>
  <si>
    <t>6. serie</t>
  </si>
  <si>
    <t>i alt</t>
  </si>
  <si>
    <t>Klub</t>
  </si>
  <si>
    <t>Navn</t>
  </si>
  <si>
    <t>1. serie</t>
  </si>
  <si>
    <t>2. serie</t>
  </si>
  <si>
    <r>
      <t>Klub</t>
    </r>
    <r>
      <rPr>
        <b/>
        <sz val="9"/>
        <color indexed="8"/>
        <rFont val="Arial"/>
        <family val="2"/>
      </rPr>
      <t xml:space="preserve"> </t>
    </r>
  </si>
  <si>
    <t>Nr</t>
  </si>
  <si>
    <t>I alt</t>
  </si>
  <si>
    <t>Par</t>
  </si>
  <si>
    <t>Score</t>
  </si>
  <si>
    <t>Handicap</t>
  </si>
  <si>
    <t>Puslinge</t>
  </si>
  <si>
    <t>Juniorer</t>
  </si>
  <si>
    <t>Ynglinge</t>
  </si>
  <si>
    <t>Nr.</t>
  </si>
  <si>
    <t>PAR puslinge</t>
  </si>
  <si>
    <t>Par-puslinge</t>
  </si>
  <si>
    <t>Par-juniorer</t>
  </si>
  <si>
    <t>Par-ynglinge</t>
  </si>
  <si>
    <t>PAR juniorer</t>
  </si>
  <si>
    <t>PAR ynglinge</t>
  </si>
  <si>
    <t>J</t>
  </si>
  <si>
    <t xml:space="preserve"> </t>
  </si>
  <si>
    <t>I alt u/hcp</t>
  </si>
  <si>
    <t>I alt u/hcp Piger +48</t>
  </si>
  <si>
    <t>4 Bedste</t>
  </si>
  <si>
    <t>Plac.</t>
  </si>
  <si>
    <t>Finale</t>
  </si>
  <si>
    <t>Serie 1</t>
  </si>
  <si>
    <t>Serie 2</t>
  </si>
  <si>
    <t>Serie 3</t>
  </si>
  <si>
    <t>Total</t>
  </si>
  <si>
    <t>Klubtotal</t>
  </si>
  <si>
    <t>Nadia Jepsen</t>
  </si>
  <si>
    <t>Julie Jepsen</t>
  </si>
  <si>
    <t>Michael Jessen</t>
  </si>
  <si>
    <t>Torben Jørgensen</t>
  </si>
  <si>
    <t>Lasse Kristensen</t>
  </si>
  <si>
    <t>Martin Jessen</t>
  </si>
  <si>
    <t>Rasmus Ravn</t>
  </si>
  <si>
    <t>Lars A. Pedersen</t>
  </si>
  <si>
    <t>Thomas Olesen</t>
  </si>
  <si>
    <t>Glenn Christiansen</t>
  </si>
  <si>
    <t>Patrick Westergård</t>
  </si>
  <si>
    <t>Nichlas Christensen</t>
  </si>
  <si>
    <t>Mikkel Mortensen</t>
  </si>
  <si>
    <t>Kasper Krogholm</t>
  </si>
  <si>
    <t>Michael Nauheimer</t>
  </si>
  <si>
    <t>Daniel Olesen</t>
  </si>
  <si>
    <t>Jesper Jensen</t>
  </si>
  <si>
    <t>Kenneth Jensen</t>
  </si>
  <si>
    <t>Stephen Jensen</t>
  </si>
  <si>
    <t>Jeppe Pedersen</t>
  </si>
  <si>
    <t>Jacob Larsen</t>
  </si>
  <si>
    <t>Lasse Poulsen</t>
  </si>
  <si>
    <t>Camilla Guldbrand</t>
  </si>
  <si>
    <t>Mette Hald</t>
  </si>
  <si>
    <t>Cecilie Simonsen</t>
  </si>
  <si>
    <t>Malene R. Rasmussen</t>
  </si>
  <si>
    <t>Marcus Christensen</t>
  </si>
  <si>
    <t>Rasmus S. Christensen</t>
  </si>
  <si>
    <t>Michael Pham</t>
  </si>
  <si>
    <t>Nicole R.  Rasmussen</t>
  </si>
  <si>
    <t>Peter Kjær Jørgensen</t>
  </si>
  <si>
    <t>Maria Nielsen</t>
  </si>
  <si>
    <t>Pernille Rasmussen</t>
  </si>
  <si>
    <t>Line Svenningsen</t>
  </si>
  <si>
    <t>Morten Munk</t>
  </si>
  <si>
    <t>Jonas Valentin</t>
  </si>
  <si>
    <t>Christopher Bengt</t>
  </si>
  <si>
    <t>Lasse Scherlund</t>
  </si>
  <si>
    <t>Carsten W. Hansen</t>
  </si>
  <si>
    <t>Matine M. Madsen</t>
  </si>
  <si>
    <t>Cecilie K. Pedersen</t>
  </si>
  <si>
    <t>Kasper Skøtt</t>
  </si>
  <si>
    <t>Nicolai Hansen</t>
  </si>
  <si>
    <t>Heidi B. Madsen</t>
  </si>
  <si>
    <t>Randi Christensen</t>
  </si>
  <si>
    <t>Jeanette Andersen</t>
  </si>
  <si>
    <t>Albana Asolli</t>
  </si>
  <si>
    <t>Philip Poulsen</t>
  </si>
  <si>
    <t>William Kristensen</t>
  </si>
  <si>
    <t>Kevin Magnussen</t>
  </si>
  <si>
    <t>Sabrina Nielsen</t>
  </si>
  <si>
    <t>Rikke Rasmussen</t>
  </si>
  <si>
    <t>Kim Knudsen</t>
  </si>
  <si>
    <t>Martin B. Jensen</t>
  </si>
  <si>
    <t>Sandra Mortensen</t>
  </si>
  <si>
    <t>Martin Pellegård</t>
  </si>
  <si>
    <t>Stine N. Johansen</t>
  </si>
  <si>
    <t>Andreas Ydesen</t>
  </si>
  <si>
    <t>Rikke N. Johansen</t>
  </si>
  <si>
    <t>Michael From</t>
  </si>
  <si>
    <t>Michael Rasmussen</t>
  </si>
  <si>
    <t>Mads Hansen</t>
  </si>
  <si>
    <t>Ribe</t>
  </si>
  <si>
    <t>Grindsted</t>
  </si>
  <si>
    <t>Thor 94</t>
  </si>
  <si>
    <t>Trekanten</t>
  </si>
  <si>
    <t>Enghaven</t>
  </si>
  <si>
    <t>Vestenvinden</t>
  </si>
  <si>
    <t>Stars and str.</t>
  </si>
  <si>
    <t xml:space="preserve">Ribe </t>
  </si>
  <si>
    <t>Pletten</t>
  </si>
  <si>
    <t>ØbwK</t>
  </si>
  <si>
    <t>Stenhuset</t>
  </si>
  <si>
    <t>Ebeltrillerne</t>
  </si>
  <si>
    <t>NIF</t>
  </si>
  <si>
    <t>Hcp</t>
  </si>
  <si>
    <t>Plac</t>
  </si>
  <si>
    <t>Par-yng.</t>
  </si>
  <si>
    <t>Par-jun.</t>
  </si>
  <si>
    <t>Par-pusl.</t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</si>
</sst>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&quot;kr.&quot;\ * #,##0.00_);_(&quot;kr.&quot;\ * \(#,##0.00\);_(&quot;kr.&quot;\ 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0.000"/>
    <numFmt numFmtId="179" formatCode="0.0"/>
    <numFmt numFmtId="180" formatCode="0.00000"/>
    <numFmt numFmtId="181" formatCode="0.000000"/>
    <numFmt numFmtId="182" formatCode="0.0000"/>
    <numFmt numFmtId="183" formatCode="0.00000000"/>
    <numFmt numFmtId="184" formatCode="0.0000000"/>
    <numFmt numFmtId="185" formatCode="&quot;Ja&quot;;&quot;Ja&quot;;&quot;Nej&quot;"/>
    <numFmt numFmtId="186" formatCode="&quot;Sand&quot;;&quot;Sand&quot;;&quot;Falsk&quot;"/>
    <numFmt numFmtId="187" formatCode="&quot;Til&quot;;&quot;Til&quot;;&quot;Fra&quot;"/>
    <numFmt numFmtId="188" formatCode="[$€-2]\ #.##000_);[Red]\([$€-2]\ #.##000\)"/>
  </numFmts>
  <fonts count="33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sz val="9"/>
      <color indexed="9"/>
      <name val="Arial"/>
      <family val="0"/>
    </font>
    <font>
      <b/>
      <sz val="14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horizontal="left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7" fillId="17" borderId="2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8" borderId="3" applyNumberFormat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17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56">
    <xf numFmtId="0" fontId="0" fillId="0" borderId="0" xfId="0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24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left" inden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2" fillId="25" borderId="13" xfId="0" applyFont="1" applyFill="1" applyBorder="1" applyAlignment="1">
      <alignment horizontal="left" indent="1"/>
    </xf>
    <xf numFmtId="0" fontId="2" fillId="25" borderId="13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left" indent="1"/>
    </xf>
    <xf numFmtId="0" fontId="8" fillId="24" borderId="16" xfId="0" applyFont="1" applyFill="1" applyBorder="1" applyAlignment="1">
      <alignment horizontal="left" indent="1"/>
    </xf>
    <xf numFmtId="0" fontId="8" fillId="24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left" indent="1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3" fontId="10" fillId="0" borderId="12" xfId="0" applyNumberFormat="1" applyFont="1" applyBorder="1" applyAlignment="1">
      <alignment horizontal="left" indent="1"/>
    </xf>
    <xf numFmtId="3" fontId="10" fillId="0" borderId="17" xfId="0" applyNumberFormat="1" applyFont="1" applyBorder="1" applyAlignment="1">
      <alignment horizontal="left" indent="1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8" fillId="0" borderId="1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NumberFormat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10" xfId="0" applyNumberFormat="1" applyBorder="1" applyAlignment="1">
      <alignment horizontal="left" indent="1"/>
    </xf>
    <xf numFmtId="0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5" borderId="27" xfId="0" applyFont="1" applyFill="1" applyBorder="1" applyAlignment="1">
      <alignment horizontal="left" indent="1"/>
    </xf>
    <xf numFmtId="0" fontId="0" fillId="0" borderId="12" xfId="0" applyNumberFormat="1" applyBorder="1" applyAlignment="1">
      <alignment horizontal="left" indent="1"/>
    </xf>
    <xf numFmtId="0" fontId="0" fillId="0" borderId="12" xfId="0" applyNumberFormat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0" fillId="17" borderId="13" xfId="0" applyFont="1" applyFill="1" applyBorder="1" applyAlignment="1">
      <alignment horizontal="left" indent="1"/>
    </xf>
    <xf numFmtId="0" fontId="0" fillId="17" borderId="12" xfId="0" applyFont="1" applyFill="1" applyBorder="1" applyAlignment="1">
      <alignment horizontal="left" indent="1"/>
    </xf>
    <xf numFmtId="0" fontId="0" fillId="0" borderId="33" xfId="0" applyBorder="1" applyAlignment="1">
      <alignment horizontal="center"/>
    </xf>
    <xf numFmtId="0" fontId="1" fillId="24" borderId="34" xfId="0" applyFont="1" applyFill="1" applyBorder="1" applyAlignment="1">
      <alignment horizontal="left" indent="1"/>
    </xf>
    <xf numFmtId="0" fontId="4" fillId="24" borderId="17" xfId="0" applyFont="1" applyFill="1" applyBorder="1" applyAlignment="1">
      <alignment horizontal="left" indent="1"/>
    </xf>
    <xf numFmtId="0" fontId="4" fillId="24" borderId="17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24" borderId="20" xfId="0" applyFont="1" applyFill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17" borderId="37" xfId="0" applyFont="1" applyFill="1" applyBorder="1" applyAlignment="1">
      <alignment horizontal="center"/>
    </xf>
    <xf numFmtId="0" fontId="0" fillId="17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left" indent="1"/>
    </xf>
    <xf numFmtId="0" fontId="1" fillId="24" borderId="20" xfId="0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12" xfId="0" applyBorder="1" applyAlignment="1">
      <alignment horizontal="left" indent="1"/>
    </xf>
    <xf numFmtId="0" fontId="1" fillId="0" borderId="21" xfId="0" applyFont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left" indent="1"/>
    </xf>
    <xf numFmtId="0" fontId="8" fillId="24" borderId="41" xfId="0" applyFont="1" applyFill="1" applyBorder="1" applyAlignment="1">
      <alignment horizontal="left" indent="1"/>
    </xf>
    <xf numFmtId="0" fontId="8" fillId="24" borderId="41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5" borderId="33" xfId="0" applyFont="1" applyFill="1" applyBorder="1" applyAlignment="1">
      <alignment horizontal="center"/>
    </xf>
    <xf numFmtId="0" fontId="8" fillId="25" borderId="36" xfId="0" applyFont="1" applyFill="1" applyBorder="1" applyAlignment="1">
      <alignment horizontal="center"/>
    </xf>
    <xf numFmtId="0" fontId="8" fillId="25" borderId="42" xfId="0" applyFont="1" applyFill="1" applyBorder="1" applyAlignment="1">
      <alignment horizontal="center"/>
    </xf>
    <xf numFmtId="0" fontId="8" fillId="25" borderId="43" xfId="0" applyFont="1" applyFill="1" applyBorder="1" applyAlignment="1">
      <alignment horizontal="center"/>
    </xf>
    <xf numFmtId="0" fontId="8" fillId="25" borderId="41" xfId="0" applyFont="1" applyFill="1" applyBorder="1" applyAlignment="1">
      <alignment horizontal="center"/>
    </xf>
    <xf numFmtId="0" fontId="8" fillId="25" borderId="27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left" indent="1"/>
    </xf>
    <xf numFmtId="0" fontId="1" fillId="24" borderId="44" xfId="0" applyFont="1" applyFill="1" applyBorder="1" applyAlignment="1">
      <alignment horizontal="center"/>
    </xf>
    <xf numFmtId="0" fontId="2" fillId="25" borderId="35" xfId="0" applyFont="1" applyFill="1" applyBorder="1" applyAlignment="1">
      <alignment horizontal="left" indent="1"/>
    </xf>
    <xf numFmtId="0" fontId="2" fillId="25" borderId="36" xfId="0" applyFont="1" applyFill="1" applyBorder="1" applyAlignment="1">
      <alignment horizontal="left" indent="1"/>
    </xf>
    <xf numFmtId="0" fontId="2" fillId="25" borderId="37" xfId="0" applyFont="1" applyFill="1" applyBorder="1" applyAlignment="1">
      <alignment horizontal="left" indent="1"/>
    </xf>
    <xf numFmtId="0" fontId="0" fillId="0" borderId="39" xfId="0" applyFont="1" applyBorder="1" applyAlignment="1">
      <alignment horizontal="left" indent="1"/>
    </xf>
    <xf numFmtId="0" fontId="0" fillId="0" borderId="40" xfId="0" applyFont="1" applyBorder="1" applyAlignment="1">
      <alignment horizontal="left" indent="1"/>
    </xf>
    <xf numFmtId="0" fontId="0" fillId="0" borderId="4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" fillId="25" borderId="47" xfId="0" applyFont="1" applyFill="1" applyBorder="1" applyAlignment="1">
      <alignment horizontal="left" indent="1"/>
    </xf>
    <xf numFmtId="0" fontId="0" fillId="0" borderId="48" xfId="0" applyBorder="1" applyAlignment="1">
      <alignment horizontal="left" indent="1"/>
    </xf>
    <xf numFmtId="0" fontId="0" fillId="0" borderId="26" xfId="0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2" fillId="0" borderId="10" xfId="0" applyFont="1" applyBorder="1" applyAlignment="1">
      <alignment horizontal="left" inden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12" xfId="0" applyFont="1" applyBorder="1" applyAlignment="1">
      <alignment horizontal="left" indent="1"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17" borderId="13" xfId="0" applyFont="1" applyFill="1" applyBorder="1" applyAlignment="1" applyProtection="1">
      <alignment horizontal="left" indent="1"/>
      <protection locked="0"/>
    </xf>
    <xf numFmtId="0" fontId="32" fillId="17" borderId="13" xfId="0" applyFont="1" applyFill="1" applyBorder="1" applyAlignment="1" applyProtection="1">
      <alignment horizontal="center"/>
      <protection locked="0"/>
    </xf>
    <xf numFmtId="0" fontId="32" fillId="17" borderId="13" xfId="0" applyFont="1" applyFill="1" applyBorder="1" applyAlignment="1">
      <alignment horizontal="center"/>
    </xf>
    <xf numFmtId="0" fontId="32" fillId="17" borderId="13" xfId="0" applyFont="1" applyFill="1" applyBorder="1" applyAlignment="1" applyProtection="1">
      <alignment/>
      <protection locked="0"/>
    </xf>
    <xf numFmtId="0" fontId="32" fillId="17" borderId="49" xfId="0" applyFont="1" applyFill="1" applyBorder="1" applyAlignment="1">
      <alignment horizontal="center"/>
    </xf>
    <xf numFmtId="0" fontId="32" fillId="17" borderId="12" xfId="0" applyFont="1" applyFill="1" applyBorder="1" applyAlignment="1" applyProtection="1">
      <alignment horizontal="left" indent="1"/>
      <protection locked="0"/>
    </xf>
    <xf numFmtId="0" fontId="32" fillId="17" borderId="12" xfId="0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/>
      <protection locked="0"/>
    </xf>
    <xf numFmtId="0" fontId="32" fillId="17" borderId="12" xfId="0" applyFont="1" applyFill="1" applyBorder="1" applyAlignment="1">
      <alignment horizontal="center"/>
    </xf>
    <xf numFmtId="0" fontId="32" fillId="17" borderId="21" xfId="0" applyFont="1" applyFill="1" applyBorder="1" applyAlignment="1">
      <alignment horizontal="center"/>
    </xf>
    <xf numFmtId="0" fontId="32" fillId="0" borderId="13" xfId="0" applyFont="1" applyBorder="1" applyAlignment="1">
      <alignment horizontal="left" indent="1"/>
    </xf>
    <xf numFmtId="0" fontId="32" fillId="0" borderId="13" xfId="0" applyFont="1" applyBorder="1" applyAlignment="1">
      <alignment/>
    </xf>
    <xf numFmtId="0" fontId="32" fillId="17" borderId="13" xfId="0" applyFont="1" applyFill="1" applyBorder="1" applyAlignment="1">
      <alignment horizontal="left" indent="1"/>
    </xf>
    <xf numFmtId="0" fontId="32" fillId="17" borderId="13" xfId="0" applyFont="1" applyFill="1" applyBorder="1" applyAlignment="1">
      <alignment/>
    </xf>
    <xf numFmtId="0" fontId="32" fillId="17" borderId="12" xfId="0" applyFont="1" applyFill="1" applyBorder="1" applyAlignment="1">
      <alignment horizontal="left" indent="1"/>
    </xf>
    <xf numFmtId="0" fontId="32" fillId="17" borderId="12" xfId="0" applyFont="1" applyFill="1" applyBorder="1" applyAlignment="1">
      <alignment/>
    </xf>
    <xf numFmtId="0" fontId="32" fillId="25" borderId="13" xfId="0" applyFont="1" applyFill="1" applyBorder="1" applyAlignment="1">
      <alignment horizontal="left" indent="1"/>
    </xf>
    <xf numFmtId="0" fontId="32" fillId="25" borderId="13" xfId="0" applyFont="1" applyFill="1" applyBorder="1" applyAlignment="1">
      <alignment horizontal="center"/>
    </xf>
    <xf numFmtId="0" fontId="32" fillId="25" borderId="13" xfId="0" applyFont="1" applyFill="1" applyBorder="1" applyAlignment="1">
      <alignment/>
    </xf>
    <xf numFmtId="0" fontId="32" fillId="25" borderId="12" xfId="0" applyFont="1" applyFill="1" applyBorder="1" applyAlignment="1">
      <alignment horizontal="left" indent="1"/>
    </xf>
    <xf numFmtId="0" fontId="32" fillId="25" borderId="12" xfId="0" applyFont="1" applyFill="1" applyBorder="1" applyAlignment="1">
      <alignment horizontal="center"/>
    </xf>
    <xf numFmtId="0" fontId="32" fillId="25" borderId="12" xfId="0" applyFont="1" applyFill="1" applyBorder="1" applyAlignment="1">
      <alignment/>
    </xf>
    <xf numFmtId="3" fontId="32" fillId="25" borderId="13" xfId="0" applyNumberFormat="1" applyFont="1" applyFill="1" applyBorder="1" applyAlignment="1">
      <alignment horizontal="left" inden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5" zoomScaleNormal="85" zoomScalePageLayoutView="0" workbookViewId="0" topLeftCell="A100">
      <selection activeCell="A1" sqref="A1"/>
    </sheetView>
  </sheetViews>
  <sheetFormatPr defaultColWidth="9.140625" defaultRowHeight="12.75"/>
  <cols>
    <col min="1" max="1" width="4.7109375" style="0" customWidth="1"/>
    <col min="2" max="2" width="22.8515625" style="0" bestFit="1" customWidth="1"/>
    <col min="3" max="3" width="13.421875" style="7" bestFit="1" customWidth="1"/>
    <col min="4" max="4" width="9.28125" style="3" bestFit="1" customWidth="1"/>
    <col min="5" max="5" width="9.00390625" style="3" bestFit="1" customWidth="1"/>
    <col min="6" max="6" width="9.28125" style="3" bestFit="1" customWidth="1"/>
    <col min="7" max="7" width="9.421875" style="3" bestFit="1" customWidth="1"/>
    <col min="8" max="8" width="8.140625" style="3" bestFit="1" customWidth="1"/>
    <col min="9" max="9" width="8.7109375" style="3" bestFit="1" customWidth="1"/>
    <col min="10" max="10" width="9.57421875" style="3" bestFit="1" customWidth="1"/>
    <col min="11" max="11" width="7.7109375" style="3" customWidth="1"/>
    <col min="12" max="16" width="7.7109375" style="4" customWidth="1"/>
    <col min="17" max="17" width="7.7109375" style="3" customWidth="1"/>
    <col min="18" max="19" width="9.8515625" style="3" customWidth="1"/>
  </cols>
  <sheetData>
    <row r="1" spans="1:19" ht="24.75" customHeight="1">
      <c r="A1" s="73" t="s">
        <v>10</v>
      </c>
      <c r="B1" s="74" t="s">
        <v>6</v>
      </c>
      <c r="C1" s="75" t="s">
        <v>9</v>
      </c>
      <c r="D1" s="76" t="s">
        <v>15</v>
      </c>
      <c r="E1" s="76" t="s">
        <v>16</v>
      </c>
      <c r="F1" s="76" t="s">
        <v>17</v>
      </c>
      <c r="G1" s="76" t="s">
        <v>116</v>
      </c>
      <c r="H1" s="76" t="s">
        <v>115</v>
      </c>
      <c r="I1" s="76" t="s">
        <v>114</v>
      </c>
      <c r="J1" s="76" t="s">
        <v>14</v>
      </c>
      <c r="K1" s="77" t="s">
        <v>7</v>
      </c>
      <c r="L1" s="78" t="s">
        <v>8</v>
      </c>
      <c r="M1" s="78" t="s">
        <v>0</v>
      </c>
      <c r="N1" s="78" t="s">
        <v>1</v>
      </c>
      <c r="O1" s="78" t="s">
        <v>2</v>
      </c>
      <c r="P1" s="78" t="s">
        <v>3</v>
      </c>
      <c r="Q1" s="77" t="s">
        <v>4</v>
      </c>
      <c r="R1" s="77" t="s">
        <v>27</v>
      </c>
      <c r="S1" s="79" t="s">
        <v>28</v>
      </c>
    </row>
    <row r="2" spans="1:19" s="1" customFormat="1" ht="15" customHeight="1">
      <c r="A2" s="80">
        <v>2</v>
      </c>
      <c r="B2" s="68" t="s">
        <v>37</v>
      </c>
      <c r="C2" s="124" t="s">
        <v>99</v>
      </c>
      <c r="D2" s="125"/>
      <c r="E2" s="125"/>
      <c r="F2" s="125" t="s">
        <v>25</v>
      </c>
      <c r="G2" s="125"/>
      <c r="H2" s="125"/>
      <c r="I2" s="125" t="s">
        <v>25</v>
      </c>
      <c r="J2" s="125">
        <v>24</v>
      </c>
      <c r="K2" s="125">
        <v>139</v>
      </c>
      <c r="L2" s="126">
        <v>157</v>
      </c>
      <c r="M2" s="126">
        <v>134</v>
      </c>
      <c r="N2" s="126">
        <v>203</v>
      </c>
      <c r="O2" s="126">
        <v>170</v>
      </c>
      <c r="P2" s="126">
        <v>178</v>
      </c>
      <c r="Q2" s="127">
        <f aca="true" t="shared" si="0" ref="Q2:Q33">6*J2+SUM(K2:P2)</f>
        <v>1125</v>
      </c>
      <c r="R2" s="127">
        <f>SUM(K2:P2)</f>
        <v>981</v>
      </c>
      <c r="S2" s="128">
        <f>SUM(K2:P2)+48</f>
        <v>1029</v>
      </c>
    </row>
    <row r="3" spans="1:19" s="1" customFormat="1" ht="15" customHeight="1" thickBot="1">
      <c r="A3" s="81">
        <v>3</v>
      </c>
      <c r="B3" s="70" t="s">
        <v>38</v>
      </c>
      <c r="C3" s="129" t="s">
        <v>99</v>
      </c>
      <c r="D3" s="130"/>
      <c r="E3" s="130"/>
      <c r="F3" s="130" t="s">
        <v>25</v>
      </c>
      <c r="G3" s="130"/>
      <c r="H3" s="130"/>
      <c r="I3" s="130" t="s">
        <v>25</v>
      </c>
      <c r="J3" s="130">
        <v>32</v>
      </c>
      <c r="K3" s="130">
        <v>165</v>
      </c>
      <c r="L3" s="131">
        <v>154</v>
      </c>
      <c r="M3" s="131">
        <v>179</v>
      </c>
      <c r="N3" s="131">
        <v>216</v>
      </c>
      <c r="O3" s="131">
        <v>178</v>
      </c>
      <c r="P3" s="131">
        <v>183</v>
      </c>
      <c r="Q3" s="130">
        <f t="shared" si="0"/>
        <v>1267</v>
      </c>
      <c r="R3" s="130">
        <f>SUM(K3:P3)</f>
        <v>1075</v>
      </c>
      <c r="S3" s="132">
        <f>SUM(K3:P3)+48</f>
        <v>1123</v>
      </c>
    </row>
    <row r="4" spans="1:19" s="1" customFormat="1" ht="15" customHeight="1">
      <c r="A4" s="82">
        <v>4</v>
      </c>
      <c r="B4" s="71" t="s">
        <v>39</v>
      </c>
      <c r="C4" s="133" t="s">
        <v>100</v>
      </c>
      <c r="D4" s="134"/>
      <c r="E4" s="134"/>
      <c r="F4" s="134" t="s">
        <v>25</v>
      </c>
      <c r="G4" s="134"/>
      <c r="H4" s="134"/>
      <c r="I4" s="134" t="s">
        <v>25</v>
      </c>
      <c r="J4" s="134">
        <v>22</v>
      </c>
      <c r="K4" s="135">
        <v>192</v>
      </c>
      <c r="L4" s="136">
        <v>171</v>
      </c>
      <c r="M4" s="136">
        <v>147</v>
      </c>
      <c r="N4" s="136">
        <v>185</v>
      </c>
      <c r="O4" s="136">
        <v>142</v>
      </c>
      <c r="P4" s="136">
        <v>154</v>
      </c>
      <c r="Q4" s="134">
        <f t="shared" si="0"/>
        <v>1123</v>
      </c>
      <c r="R4" s="135">
        <f aca="true" t="shared" si="1" ref="R4:R65">SUM(K4:P4)</f>
        <v>991</v>
      </c>
      <c r="S4" s="137">
        <f aca="true" t="shared" si="2" ref="S4:S65">SUM(K4:P4)</f>
        <v>991</v>
      </c>
    </row>
    <row r="5" spans="1:19" s="1" customFormat="1" ht="15" customHeight="1" thickBot="1">
      <c r="A5" s="83">
        <v>5</v>
      </c>
      <c r="B5" s="72" t="s">
        <v>40</v>
      </c>
      <c r="C5" s="138" t="s">
        <v>100</v>
      </c>
      <c r="D5" s="139"/>
      <c r="E5" s="139"/>
      <c r="F5" s="139" t="s">
        <v>25</v>
      </c>
      <c r="G5" s="139"/>
      <c r="H5" s="139"/>
      <c r="I5" s="139" t="s">
        <v>25</v>
      </c>
      <c r="J5" s="139">
        <v>10</v>
      </c>
      <c r="K5" s="139">
        <v>181</v>
      </c>
      <c r="L5" s="140">
        <v>202</v>
      </c>
      <c r="M5" s="140">
        <v>180</v>
      </c>
      <c r="N5" s="140">
        <v>161</v>
      </c>
      <c r="O5" s="140">
        <v>208</v>
      </c>
      <c r="P5" s="140">
        <v>166</v>
      </c>
      <c r="Q5" s="139">
        <f t="shared" si="0"/>
        <v>1158</v>
      </c>
      <c r="R5" s="141">
        <f t="shared" si="1"/>
        <v>1098</v>
      </c>
      <c r="S5" s="142">
        <f t="shared" si="2"/>
        <v>1098</v>
      </c>
    </row>
    <row r="6" spans="1:19" s="1" customFormat="1" ht="15" customHeight="1">
      <c r="A6" s="84">
        <v>6</v>
      </c>
      <c r="B6" s="69" t="s">
        <v>41</v>
      </c>
      <c r="C6" s="143" t="s">
        <v>100</v>
      </c>
      <c r="D6" s="127"/>
      <c r="E6" s="127" t="s">
        <v>25</v>
      </c>
      <c r="F6" s="127"/>
      <c r="G6" s="127"/>
      <c r="H6" s="127" t="s">
        <v>25</v>
      </c>
      <c r="I6" s="127"/>
      <c r="J6" s="127">
        <v>40</v>
      </c>
      <c r="K6" s="127">
        <v>151</v>
      </c>
      <c r="L6" s="144">
        <v>121</v>
      </c>
      <c r="M6" s="144"/>
      <c r="N6" s="144"/>
      <c r="O6" s="144"/>
      <c r="P6" s="144"/>
      <c r="Q6" s="127">
        <f>2*J6+SUM(K6:P6)</f>
        <v>352</v>
      </c>
      <c r="R6" s="127">
        <f t="shared" si="1"/>
        <v>272</v>
      </c>
      <c r="S6" s="128">
        <f t="shared" si="2"/>
        <v>272</v>
      </c>
    </row>
    <row r="7" spans="1:19" s="1" customFormat="1" ht="15" customHeight="1" thickBot="1">
      <c r="A7" s="81">
        <v>7</v>
      </c>
      <c r="B7" s="70" t="s">
        <v>42</v>
      </c>
      <c r="C7" s="129" t="s">
        <v>100</v>
      </c>
      <c r="D7" s="130"/>
      <c r="E7" s="130" t="s">
        <v>25</v>
      </c>
      <c r="F7" s="130"/>
      <c r="G7" s="130"/>
      <c r="H7" s="130" t="s">
        <v>25</v>
      </c>
      <c r="I7" s="130"/>
      <c r="J7" s="130">
        <v>29</v>
      </c>
      <c r="K7" s="130">
        <v>200</v>
      </c>
      <c r="L7" s="131">
        <v>198</v>
      </c>
      <c r="M7" s="131">
        <v>131</v>
      </c>
      <c r="N7" s="131">
        <v>189</v>
      </c>
      <c r="O7" s="131">
        <v>150</v>
      </c>
      <c r="P7" s="131">
        <v>234</v>
      </c>
      <c r="Q7" s="130">
        <f>6*J7+SUM(K7:P7)</f>
        <v>1276</v>
      </c>
      <c r="R7" s="130">
        <f t="shared" si="1"/>
        <v>1102</v>
      </c>
      <c r="S7" s="132">
        <f t="shared" si="2"/>
        <v>1102</v>
      </c>
    </row>
    <row r="8" spans="1:19" s="1" customFormat="1" ht="15" customHeight="1">
      <c r="A8" s="82">
        <v>8</v>
      </c>
      <c r="B8" s="71" t="s">
        <v>43</v>
      </c>
      <c r="C8" s="145" t="s">
        <v>101</v>
      </c>
      <c r="D8" s="135"/>
      <c r="E8" s="135"/>
      <c r="F8" s="135" t="s">
        <v>25</v>
      </c>
      <c r="G8" s="135"/>
      <c r="H8" s="135"/>
      <c r="I8" s="135" t="s">
        <v>25</v>
      </c>
      <c r="J8" s="135">
        <v>32</v>
      </c>
      <c r="K8" s="135">
        <v>157</v>
      </c>
      <c r="L8" s="146">
        <v>105</v>
      </c>
      <c r="M8" s="146">
        <v>150</v>
      </c>
      <c r="N8" s="146">
        <v>147</v>
      </c>
      <c r="O8" s="146">
        <v>147</v>
      </c>
      <c r="P8" s="146">
        <v>158</v>
      </c>
      <c r="Q8" s="135">
        <f t="shared" si="0"/>
        <v>1056</v>
      </c>
      <c r="R8" s="135">
        <f t="shared" si="1"/>
        <v>864</v>
      </c>
      <c r="S8" s="137">
        <f t="shared" si="2"/>
        <v>864</v>
      </c>
    </row>
    <row r="9" spans="1:19" s="1" customFormat="1" ht="15" customHeight="1" thickBot="1">
      <c r="A9" s="83">
        <v>9</v>
      </c>
      <c r="B9" s="72" t="s">
        <v>44</v>
      </c>
      <c r="C9" s="147" t="s">
        <v>101</v>
      </c>
      <c r="D9" s="141"/>
      <c r="E9" s="141"/>
      <c r="F9" s="141" t="s">
        <v>25</v>
      </c>
      <c r="G9" s="141"/>
      <c r="H9" s="141"/>
      <c r="I9" s="141" t="s">
        <v>25</v>
      </c>
      <c r="J9" s="141">
        <v>21</v>
      </c>
      <c r="K9" s="141">
        <v>176</v>
      </c>
      <c r="L9" s="148">
        <v>206</v>
      </c>
      <c r="M9" s="148">
        <v>152</v>
      </c>
      <c r="N9" s="148">
        <v>224</v>
      </c>
      <c r="O9" s="148">
        <v>168</v>
      </c>
      <c r="P9" s="148">
        <v>134</v>
      </c>
      <c r="Q9" s="141">
        <f t="shared" si="0"/>
        <v>1186</v>
      </c>
      <c r="R9" s="141">
        <f t="shared" si="1"/>
        <v>1060</v>
      </c>
      <c r="S9" s="142">
        <f t="shared" si="2"/>
        <v>1060</v>
      </c>
    </row>
    <row r="10" spans="1:19" s="1" customFormat="1" ht="15" customHeight="1">
      <c r="A10" s="84">
        <v>10</v>
      </c>
      <c r="B10" s="69" t="s">
        <v>45</v>
      </c>
      <c r="C10" s="149" t="s">
        <v>100</v>
      </c>
      <c r="D10" s="150"/>
      <c r="E10" s="150"/>
      <c r="F10" s="150" t="s">
        <v>25</v>
      </c>
      <c r="G10" s="150"/>
      <c r="H10" s="150"/>
      <c r="I10" s="150" t="s">
        <v>25</v>
      </c>
      <c r="J10" s="150">
        <v>14</v>
      </c>
      <c r="K10" s="150">
        <v>150</v>
      </c>
      <c r="L10" s="151">
        <v>222</v>
      </c>
      <c r="M10" s="151">
        <v>202</v>
      </c>
      <c r="N10" s="151">
        <v>205</v>
      </c>
      <c r="O10" s="151">
        <v>187</v>
      </c>
      <c r="P10" s="151">
        <v>169</v>
      </c>
      <c r="Q10" s="150">
        <f t="shared" si="0"/>
        <v>1219</v>
      </c>
      <c r="R10" s="127">
        <f t="shared" si="1"/>
        <v>1135</v>
      </c>
      <c r="S10" s="128">
        <f t="shared" si="2"/>
        <v>1135</v>
      </c>
    </row>
    <row r="11" spans="1:19" s="1" customFormat="1" ht="15" customHeight="1" thickBot="1">
      <c r="A11" s="81">
        <v>11</v>
      </c>
      <c r="B11" s="70" t="s">
        <v>46</v>
      </c>
      <c r="C11" s="152" t="s">
        <v>100</v>
      </c>
      <c r="D11" s="153"/>
      <c r="E11" s="153"/>
      <c r="F11" s="153" t="s">
        <v>25</v>
      </c>
      <c r="G11" s="153"/>
      <c r="H11" s="153"/>
      <c r="I11" s="153" t="s">
        <v>25</v>
      </c>
      <c r="J11" s="153">
        <v>30</v>
      </c>
      <c r="K11" s="153">
        <v>199</v>
      </c>
      <c r="L11" s="154">
        <v>122</v>
      </c>
      <c r="M11" s="154">
        <v>135</v>
      </c>
      <c r="N11" s="154">
        <v>190</v>
      </c>
      <c r="O11" s="154">
        <v>178</v>
      </c>
      <c r="P11" s="154">
        <v>140</v>
      </c>
      <c r="Q11" s="153">
        <f t="shared" si="0"/>
        <v>1144</v>
      </c>
      <c r="R11" s="130">
        <f t="shared" si="1"/>
        <v>964</v>
      </c>
      <c r="S11" s="132">
        <f t="shared" si="2"/>
        <v>964</v>
      </c>
    </row>
    <row r="12" spans="1:19" s="1" customFormat="1" ht="15" customHeight="1">
      <c r="A12" s="82">
        <v>12</v>
      </c>
      <c r="B12" s="71" t="s">
        <v>47</v>
      </c>
      <c r="C12" s="145" t="s">
        <v>101</v>
      </c>
      <c r="D12" s="135" t="s">
        <v>25</v>
      </c>
      <c r="E12" s="135"/>
      <c r="F12" s="135"/>
      <c r="G12" s="135" t="s">
        <v>25</v>
      </c>
      <c r="H12" s="135"/>
      <c r="I12" s="135"/>
      <c r="J12" s="135">
        <v>55</v>
      </c>
      <c r="K12" s="135">
        <v>158</v>
      </c>
      <c r="L12" s="146">
        <v>128</v>
      </c>
      <c r="M12" s="146">
        <v>154</v>
      </c>
      <c r="N12" s="146">
        <v>137</v>
      </c>
      <c r="O12" s="146">
        <v>145</v>
      </c>
      <c r="P12" s="146">
        <v>147</v>
      </c>
      <c r="Q12" s="135">
        <f t="shared" si="0"/>
        <v>1199</v>
      </c>
      <c r="R12" s="135">
        <f t="shared" si="1"/>
        <v>869</v>
      </c>
      <c r="S12" s="137">
        <f t="shared" si="2"/>
        <v>869</v>
      </c>
    </row>
    <row r="13" spans="1:19" s="1" customFormat="1" ht="15" customHeight="1" thickBot="1">
      <c r="A13" s="83">
        <v>13</v>
      </c>
      <c r="B13" s="72" t="s">
        <v>48</v>
      </c>
      <c r="C13" s="147" t="s">
        <v>102</v>
      </c>
      <c r="D13" s="141" t="s">
        <v>25</v>
      </c>
      <c r="E13" s="141"/>
      <c r="F13" s="141"/>
      <c r="G13" s="141" t="s">
        <v>25</v>
      </c>
      <c r="H13" s="141"/>
      <c r="I13" s="141"/>
      <c r="J13" s="141">
        <v>31</v>
      </c>
      <c r="K13" s="141">
        <v>144</v>
      </c>
      <c r="L13" s="148">
        <v>141</v>
      </c>
      <c r="M13" s="148">
        <v>138</v>
      </c>
      <c r="N13" s="148">
        <v>166</v>
      </c>
      <c r="O13" s="148">
        <v>188</v>
      </c>
      <c r="P13" s="148">
        <v>206</v>
      </c>
      <c r="Q13" s="141">
        <f t="shared" si="0"/>
        <v>1169</v>
      </c>
      <c r="R13" s="141">
        <f t="shared" si="1"/>
        <v>983</v>
      </c>
      <c r="S13" s="142">
        <f t="shared" si="2"/>
        <v>983</v>
      </c>
    </row>
    <row r="14" spans="1:19" s="2" customFormat="1" ht="15" customHeight="1">
      <c r="A14" s="84">
        <v>14</v>
      </c>
      <c r="B14" s="69" t="s">
        <v>49</v>
      </c>
      <c r="C14" s="149" t="s">
        <v>103</v>
      </c>
      <c r="D14" s="127"/>
      <c r="E14" s="127"/>
      <c r="F14" s="127" t="s">
        <v>25</v>
      </c>
      <c r="G14" s="127"/>
      <c r="H14" s="127"/>
      <c r="I14" s="127" t="s">
        <v>25</v>
      </c>
      <c r="J14" s="127">
        <v>21</v>
      </c>
      <c r="K14" s="127">
        <v>166</v>
      </c>
      <c r="L14" s="144">
        <v>159</v>
      </c>
      <c r="M14" s="144">
        <v>172</v>
      </c>
      <c r="N14" s="144">
        <v>177</v>
      </c>
      <c r="O14" s="144">
        <v>219</v>
      </c>
      <c r="P14" s="144">
        <v>191</v>
      </c>
      <c r="Q14" s="127">
        <f t="shared" si="0"/>
        <v>1210</v>
      </c>
      <c r="R14" s="127">
        <f t="shared" si="1"/>
        <v>1084</v>
      </c>
      <c r="S14" s="128">
        <f t="shared" si="2"/>
        <v>1084</v>
      </c>
    </row>
    <row r="15" spans="1:19" s="2" customFormat="1" ht="15" customHeight="1" thickBot="1">
      <c r="A15" s="81">
        <v>15</v>
      </c>
      <c r="B15" s="70" t="s">
        <v>50</v>
      </c>
      <c r="C15" s="152" t="s">
        <v>103</v>
      </c>
      <c r="D15" s="130"/>
      <c r="E15" s="130"/>
      <c r="F15" s="130" t="s">
        <v>25</v>
      </c>
      <c r="G15" s="130"/>
      <c r="H15" s="130"/>
      <c r="I15" s="130" t="s">
        <v>25</v>
      </c>
      <c r="J15" s="130">
        <v>32</v>
      </c>
      <c r="K15" s="130">
        <v>221</v>
      </c>
      <c r="L15" s="131">
        <v>148</v>
      </c>
      <c r="M15" s="131">
        <v>124</v>
      </c>
      <c r="N15" s="131">
        <v>168</v>
      </c>
      <c r="O15" s="131">
        <v>168</v>
      </c>
      <c r="P15" s="131">
        <v>128</v>
      </c>
      <c r="Q15" s="130">
        <f t="shared" si="0"/>
        <v>1149</v>
      </c>
      <c r="R15" s="130">
        <f t="shared" si="1"/>
        <v>957</v>
      </c>
      <c r="S15" s="132">
        <f t="shared" si="2"/>
        <v>957</v>
      </c>
    </row>
    <row r="16" spans="1:19" ht="15" customHeight="1">
      <c r="A16" s="82">
        <v>16</v>
      </c>
      <c r="B16" s="71" t="s">
        <v>51</v>
      </c>
      <c r="C16" s="145" t="s">
        <v>104</v>
      </c>
      <c r="D16" s="135"/>
      <c r="E16" s="135"/>
      <c r="F16" s="135" t="s">
        <v>25</v>
      </c>
      <c r="G16" s="135"/>
      <c r="H16" s="135"/>
      <c r="I16" s="135" t="s">
        <v>25</v>
      </c>
      <c r="J16" s="135">
        <v>35</v>
      </c>
      <c r="K16" s="135">
        <v>124</v>
      </c>
      <c r="L16" s="146">
        <v>114</v>
      </c>
      <c r="M16" s="146">
        <v>123</v>
      </c>
      <c r="N16" s="146">
        <v>138</v>
      </c>
      <c r="O16" s="146">
        <v>142</v>
      </c>
      <c r="P16" s="146">
        <v>112</v>
      </c>
      <c r="Q16" s="135">
        <f t="shared" si="0"/>
        <v>963</v>
      </c>
      <c r="R16" s="135">
        <f t="shared" si="1"/>
        <v>753</v>
      </c>
      <c r="S16" s="137">
        <f t="shared" si="2"/>
        <v>753</v>
      </c>
    </row>
    <row r="17" spans="1:19" ht="15" customHeight="1" thickBot="1">
      <c r="A17" s="83">
        <v>17</v>
      </c>
      <c r="B17" s="72" t="s">
        <v>52</v>
      </c>
      <c r="C17" s="147" t="s">
        <v>104</v>
      </c>
      <c r="D17" s="141"/>
      <c r="E17" s="141"/>
      <c r="F17" s="141" t="s">
        <v>25</v>
      </c>
      <c r="G17" s="141"/>
      <c r="H17" s="141"/>
      <c r="I17" s="141" t="s">
        <v>25</v>
      </c>
      <c r="J17" s="141">
        <v>42</v>
      </c>
      <c r="K17" s="141">
        <v>141</v>
      </c>
      <c r="L17" s="148">
        <v>93</v>
      </c>
      <c r="M17" s="148">
        <v>137</v>
      </c>
      <c r="N17" s="148">
        <v>128</v>
      </c>
      <c r="O17" s="148">
        <v>138</v>
      </c>
      <c r="P17" s="148">
        <v>156</v>
      </c>
      <c r="Q17" s="141">
        <f t="shared" si="0"/>
        <v>1045</v>
      </c>
      <c r="R17" s="141">
        <f t="shared" si="1"/>
        <v>793</v>
      </c>
      <c r="S17" s="142">
        <f t="shared" si="2"/>
        <v>793</v>
      </c>
    </row>
    <row r="18" spans="1:19" s="2" customFormat="1" ht="15" customHeight="1">
      <c r="A18" s="84">
        <v>18</v>
      </c>
      <c r="B18" s="69" t="s">
        <v>53</v>
      </c>
      <c r="C18" s="149" t="s">
        <v>104</v>
      </c>
      <c r="D18" s="127"/>
      <c r="E18" s="127" t="s">
        <v>25</v>
      </c>
      <c r="F18" s="127"/>
      <c r="G18" s="127"/>
      <c r="H18" s="127" t="s">
        <v>25</v>
      </c>
      <c r="I18" s="127"/>
      <c r="J18" s="127">
        <v>44</v>
      </c>
      <c r="K18" s="127">
        <v>144</v>
      </c>
      <c r="L18" s="144">
        <v>158</v>
      </c>
      <c r="M18" s="144">
        <v>136</v>
      </c>
      <c r="N18" s="144">
        <v>159</v>
      </c>
      <c r="O18" s="144">
        <v>167</v>
      </c>
      <c r="P18" s="144">
        <v>163</v>
      </c>
      <c r="Q18" s="127">
        <f t="shared" si="0"/>
        <v>1191</v>
      </c>
      <c r="R18" s="127">
        <f t="shared" si="1"/>
        <v>927</v>
      </c>
      <c r="S18" s="128">
        <f t="shared" si="2"/>
        <v>927</v>
      </c>
    </row>
    <row r="19" spans="1:19" s="2" customFormat="1" ht="15" customHeight="1" thickBot="1">
      <c r="A19" s="81">
        <v>19</v>
      </c>
      <c r="B19" s="70" t="s">
        <v>54</v>
      </c>
      <c r="C19" s="152" t="s">
        <v>104</v>
      </c>
      <c r="D19" s="130"/>
      <c r="E19" s="130" t="s">
        <v>25</v>
      </c>
      <c r="F19" s="130"/>
      <c r="G19" s="130"/>
      <c r="H19" s="130" t="s">
        <v>25</v>
      </c>
      <c r="I19" s="130"/>
      <c r="J19" s="130">
        <v>45</v>
      </c>
      <c r="K19" s="130">
        <v>145</v>
      </c>
      <c r="L19" s="131">
        <v>142</v>
      </c>
      <c r="M19" s="131">
        <v>123</v>
      </c>
      <c r="N19" s="131">
        <v>152</v>
      </c>
      <c r="O19" s="131">
        <v>132</v>
      </c>
      <c r="P19" s="131">
        <v>130</v>
      </c>
      <c r="Q19" s="130">
        <f t="shared" si="0"/>
        <v>1094</v>
      </c>
      <c r="R19" s="130">
        <f t="shared" si="1"/>
        <v>824</v>
      </c>
      <c r="S19" s="132">
        <f t="shared" si="2"/>
        <v>824</v>
      </c>
    </row>
    <row r="20" spans="1:19" ht="15" customHeight="1">
      <c r="A20" s="82">
        <v>20</v>
      </c>
      <c r="B20" s="71" t="s">
        <v>55</v>
      </c>
      <c r="C20" s="145" t="s">
        <v>104</v>
      </c>
      <c r="D20" s="135"/>
      <c r="E20" s="135"/>
      <c r="F20" s="135" t="s">
        <v>25</v>
      </c>
      <c r="G20" s="135"/>
      <c r="H20" s="135"/>
      <c r="I20" s="135" t="s">
        <v>25</v>
      </c>
      <c r="J20" s="135">
        <v>39</v>
      </c>
      <c r="K20" s="135">
        <v>142</v>
      </c>
      <c r="L20" s="146">
        <v>164</v>
      </c>
      <c r="M20" s="146">
        <v>137</v>
      </c>
      <c r="N20" s="146">
        <v>164</v>
      </c>
      <c r="O20" s="146">
        <v>167</v>
      </c>
      <c r="P20" s="146">
        <v>164</v>
      </c>
      <c r="Q20" s="135">
        <f t="shared" si="0"/>
        <v>1172</v>
      </c>
      <c r="R20" s="135">
        <f t="shared" si="1"/>
        <v>938</v>
      </c>
      <c r="S20" s="137">
        <f t="shared" si="2"/>
        <v>938</v>
      </c>
    </row>
    <row r="21" spans="1:19" ht="15" customHeight="1" thickBot="1">
      <c r="A21" s="83">
        <v>21</v>
      </c>
      <c r="B21" s="72" t="s">
        <v>56</v>
      </c>
      <c r="C21" s="147" t="s">
        <v>99</v>
      </c>
      <c r="D21" s="141"/>
      <c r="E21" s="141"/>
      <c r="F21" s="141" t="s">
        <v>25</v>
      </c>
      <c r="G21" s="141"/>
      <c r="H21" s="141"/>
      <c r="I21" s="141" t="s">
        <v>25</v>
      </c>
      <c r="J21" s="141">
        <v>23</v>
      </c>
      <c r="K21" s="141">
        <v>116</v>
      </c>
      <c r="L21" s="148">
        <v>182</v>
      </c>
      <c r="M21" s="148">
        <v>137</v>
      </c>
      <c r="N21" s="148">
        <v>120</v>
      </c>
      <c r="O21" s="148">
        <v>179</v>
      </c>
      <c r="P21" s="148">
        <v>167</v>
      </c>
      <c r="Q21" s="141">
        <f t="shared" si="0"/>
        <v>1039</v>
      </c>
      <c r="R21" s="141">
        <f t="shared" si="1"/>
        <v>901</v>
      </c>
      <c r="S21" s="142">
        <f t="shared" si="2"/>
        <v>901</v>
      </c>
    </row>
    <row r="22" spans="1:19" ht="15" customHeight="1">
      <c r="A22" s="84">
        <v>22</v>
      </c>
      <c r="B22" s="69" t="s">
        <v>57</v>
      </c>
      <c r="C22" s="149" t="s">
        <v>99</v>
      </c>
      <c r="D22" s="127"/>
      <c r="E22" s="127"/>
      <c r="F22" s="127" t="s">
        <v>25</v>
      </c>
      <c r="G22" s="127"/>
      <c r="H22" s="127"/>
      <c r="I22" s="127" t="s">
        <v>25</v>
      </c>
      <c r="J22" s="127">
        <v>14</v>
      </c>
      <c r="K22" s="127">
        <v>157</v>
      </c>
      <c r="L22" s="144">
        <v>159</v>
      </c>
      <c r="M22" s="144">
        <v>187</v>
      </c>
      <c r="N22" s="144">
        <v>125</v>
      </c>
      <c r="O22" s="144">
        <v>200</v>
      </c>
      <c r="P22" s="144">
        <v>199</v>
      </c>
      <c r="Q22" s="127">
        <f t="shared" si="0"/>
        <v>1111</v>
      </c>
      <c r="R22" s="127">
        <f t="shared" si="1"/>
        <v>1027</v>
      </c>
      <c r="S22" s="128">
        <f t="shared" si="2"/>
        <v>1027</v>
      </c>
    </row>
    <row r="23" spans="1:19" ht="15" customHeight="1" thickBot="1">
      <c r="A23" s="81">
        <v>23</v>
      </c>
      <c r="B23" s="70" t="s">
        <v>58</v>
      </c>
      <c r="C23" s="152" t="s">
        <v>99</v>
      </c>
      <c r="D23" s="130"/>
      <c r="E23" s="130"/>
      <c r="F23" s="130" t="s">
        <v>25</v>
      </c>
      <c r="G23" s="130"/>
      <c r="H23" s="130"/>
      <c r="I23" s="130" t="s">
        <v>25</v>
      </c>
      <c r="J23" s="130">
        <v>25</v>
      </c>
      <c r="K23" s="130">
        <v>129</v>
      </c>
      <c r="L23" s="131">
        <v>184</v>
      </c>
      <c r="M23" s="131">
        <v>175</v>
      </c>
      <c r="N23" s="131">
        <v>181</v>
      </c>
      <c r="O23" s="131">
        <v>192</v>
      </c>
      <c r="P23" s="131">
        <v>185</v>
      </c>
      <c r="Q23" s="130">
        <f t="shared" si="0"/>
        <v>1196</v>
      </c>
      <c r="R23" s="130">
        <f t="shared" si="1"/>
        <v>1046</v>
      </c>
      <c r="S23" s="132">
        <f t="shared" si="2"/>
        <v>1046</v>
      </c>
    </row>
    <row r="24" spans="1:19" ht="15" customHeight="1">
      <c r="A24" s="82">
        <v>24</v>
      </c>
      <c r="B24" s="71"/>
      <c r="C24" s="145"/>
      <c r="D24" s="135"/>
      <c r="E24" s="135"/>
      <c r="F24" s="135"/>
      <c r="G24" s="135"/>
      <c r="H24" s="135"/>
      <c r="I24" s="135"/>
      <c r="J24" s="135"/>
      <c r="K24" s="135"/>
      <c r="L24" s="146"/>
      <c r="M24" s="146"/>
      <c r="N24" s="146"/>
      <c r="O24" s="146"/>
      <c r="P24" s="146"/>
      <c r="Q24" s="135">
        <f t="shared" si="0"/>
        <v>0</v>
      </c>
      <c r="R24" s="135">
        <f t="shared" si="1"/>
        <v>0</v>
      </c>
      <c r="S24" s="137">
        <f t="shared" si="2"/>
        <v>0</v>
      </c>
    </row>
    <row r="25" spans="1:19" ht="15" customHeight="1" thickBot="1">
      <c r="A25" s="83">
        <v>25</v>
      </c>
      <c r="B25" s="72" t="s">
        <v>59</v>
      </c>
      <c r="C25" s="147" t="s">
        <v>103</v>
      </c>
      <c r="D25" s="141"/>
      <c r="E25" s="141"/>
      <c r="F25" s="141" t="s">
        <v>25</v>
      </c>
      <c r="G25" s="141"/>
      <c r="H25" s="141"/>
      <c r="I25" s="141" t="s">
        <v>25</v>
      </c>
      <c r="J25" s="141">
        <v>24</v>
      </c>
      <c r="K25" s="141">
        <v>150</v>
      </c>
      <c r="L25" s="148">
        <v>158</v>
      </c>
      <c r="M25" s="148">
        <v>192</v>
      </c>
      <c r="N25" s="148">
        <v>153</v>
      </c>
      <c r="O25" s="148">
        <v>182</v>
      </c>
      <c r="P25" s="148">
        <v>142</v>
      </c>
      <c r="Q25" s="141">
        <f t="shared" si="0"/>
        <v>1121</v>
      </c>
      <c r="R25" s="141">
        <f t="shared" si="1"/>
        <v>977</v>
      </c>
      <c r="S25" s="142">
        <f>SUM(K25:P25)+48</f>
        <v>1025</v>
      </c>
    </row>
    <row r="26" spans="1:19" ht="15" customHeight="1">
      <c r="A26" s="84">
        <v>26</v>
      </c>
      <c r="B26" s="69" t="s">
        <v>60</v>
      </c>
      <c r="C26" s="155" t="s">
        <v>105</v>
      </c>
      <c r="D26" s="127" t="s">
        <v>25</v>
      </c>
      <c r="E26" s="127"/>
      <c r="F26" s="127"/>
      <c r="G26" s="127" t="s">
        <v>25</v>
      </c>
      <c r="H26" s="127"/>
      <c r="I26" s="127"/>
      <c r="J26" s="127">
        <v>65</v>
      </c>
      <c r="K26" s="127">
        <v>115</v>
      </c>
      <c r="L26" s="144">
        <v>137</v>
      </c>
      <c r="M26" s="144">
        <v>101</v>
      </c>
      <c r="N26" s="144">
        <v>123</v>
      </c>
      <c r="O26" s="144">
        <v>126</v>
      </c>
      <c r="P26" s="144">
        <v>150</v>
      </c>
      <c r="Q26" s="127">
        <f t="shared" si="0"/>
        <v>1142</v>
      </c>
      <c r="R26" s="127">
        <f t="shared" si="1"/>
        <v>752</v>
      </c>
      <c r="S26" s="128">
        <f>SUM(K26:P26)+48</f>
        <v>800</v>
      </c>
    </row>
    <row r="27" spans="1:19" ht="15" customHeight="1" thickBot="1">
      <c r="A27" s="81">
        <v>27</v>
      </c>
      <c r="B27" s="70" t="s">
        <v>61</v>
      </c>
      <c r="C27" s="152" t="s">
        <v>106</v>
      </c>
      <c r="D27" s="130" t="s">
        <v>25</v>
      </c>
      <c r="E27" s="130"/>
      <c r="F27" s="130"/>
      <c r="G27" s="130" t="s">
        <v>25</v>
      </c>
      <c r="H27" s="130"/>
      <c r="I27" s="130"/>
      <c r="J27" s="130">
        <v>59</v>
      </c>
      <c r="K27" s="130">
        <v>130</v>
      </c>
      <c r="L27" s="131">
        <v>149</v>
      </c>
      <c r="M27" s="131">
        <v>146</v>
      </c>
      <c r="N27" s="131">
        <v>156</v>
      </c>
      <c r="O27" s="131">
        <v>129</v>
      </c>
      <c r="P27" s="131">
        <v>142</v>
      </c>
      <c r="Q27" s="130">
        <f t="shared" si="0"/>
        <v>1206</v>
      </c>
      <c r="R27" s="130">
        <f t="shared" si="1"/>
        <v>852</v>
      </c>
      <c r="S27" s="132">
        <f>SUM(K27:P27)+48</f>
        <v>900</v>
      </c>
    </row>
    <row r="28" spans="1:19" ht="15" customHeight="1">
      <c r="A28" s="82">
        <v>28</v>
      </c>
      <c r="B28" s="71" t="s">
        <v>62</v>
      </c>
      <c r="C28" s="145" t="s">
        <v>107</v>
      </c>
      <c r="D28" s="135" t="s">
        <v>25</v>
      </c>
      <c r="E28" s="135"/>
      <c r="F28" s="135"/>
      <c r="G28" s="135" t="s">
        <v>25</v>
      </c>
      <c r="H28" s="135"/>
      <c r="I28" s="135"/>
      <c r="J28" s="135">
        <v>65</v>
      </c>
      <c r="K28" s="135">
        <v>102</v>
      </c>
      <c r="L28" s="146">
        <v>106</v>
      </c>
      <c r="M28" s="146">
        <v>121</v>
      </c>
      <c r="N28" s="146">
        <v>119</v>
      </c>
      <c r="O28" s="146">
        <v>87</v>
      </c>
      <c r="P28" s="146">
        <v>100</v>
      </c>
      <c r="Q28" s="135">
        <f t="shared" si="0"/>
        <v>1025</v>
      </c>
      <c r="R28" s="135">
        <f t="shared" si="1"/>
        <v>635</v>
      </c>
      <c r="S28" s="137">
        <f>SUM(K28:P28)+48</f>
        <v>683</v>
      </c>
    </row>
    <row r="29" spans="1:19" ht="15" customHeight="1" thickBot="1">
      <c r="A29" s="83">
        <v>29</v>
      </c>
      <c r="B29" s="72" t="s">
        <v>63</v>
      </c>
      <c r="C29" s="147" t="s">
        <v>102</v>
      </c>
      <c r="D29" s="141" t="s">
        <v>25</v>
      </c>
      <c r="E29" s="141"/>
      <c r="F29" s="141"/>
      <c r="G29" s="141" t="s">
        <v>25</v>
      </c>
      <c r="H29" s="141"/>
      <c r="I29" s="141"/>
      <c r="J29" s="141">
        <v>65</v>
      </c>
      <c r="K29" s="141">
        <v>100</v>
      </c>
      <c r="L29" s="148">
        <v>98</v>
      </c>
      <c r="M29" s="148">
        <v>94</v>
      </c>
      <c r="N29" s="148">
        <v>101</v>
      </c>
      <c r="O29" s="148">
        <v>114</v>
      </c>
      <c r="P29" s="148">
        <v>125</v>
      </c>
      <c r="Q29" s="141">
        <f t="shared" si="0"/>
        <v>1022</v>
      </c>
      <c r="R29" s="141">
        <f t="shared" si="1"/>
        <v>632</v>
      </c>
      <c r="S29" s="142">
        <f t="shared" si="2"/>
        <v>632</v>
      </c>
    </row>
    <row r="30" spans="1:19" ht="15" customHeight="1">
      <c r="A30" s="84">
        <v>30</v>
      </c>
      <c r="B30" s="69" t="s">
        <v>64</v>
      </c>
      <c r="C30" s="149" t="s">
        <v>107</v>
      </c>
      <c r="D30" s="127"/>
      <c r="E30" s="127" t="s">
        <v>25</v>
      </c>
      <c r="F30" s="127"/>
      <c r="G30" s="127"/>
      <c r="H30" s="127" t="s">
        <v>25</v>
      </c>
      <c r="I30" s="127"/>
      <c r="J30" s="127">
        <v>65</v>
      </c>
      <c r="K30" s="127">
        <v>73</v>
      </c>
      <c r="L30" s="144">
        <v>90</v>
      </c>
      <c r="M30" s="144">
        <v>66</v>
      </c>
      <c r="N30" s="144">
        <v>84</v>
      </c>
      <c r="O30" s="144">
        <v>80</v>
      </c>
      <c r="P30" s="144">
        <v>122</v>
      </c>
      <c r="Q30" s="127">
        <f t="shared" si="0"/>
        <v>905</v>
      </c>
      <c r="R30" s="127">
        <f t="shared" si="1"/>
        <v>515</v>
      </c>
      <c r="S30" s="128">
        <f t="shared" si="2"/>
        <v>515</v>
      </c>
    </row>
    <row r="31" spans="1:19" ht="15" customHeight="1" thickBot="1">
      <c r="A31" s="81">
        <v>31</v>
      </c>
      <c r="B31" s="70" t="s">
        <v>65</v>
      </c>
      <c r="C31" s="152" t="s">
        <v>99</v>
      </c>
      <c r="D31" s="130"/>
      <c r="E31" s="130" t="s">
        <v>25</v>
      </c>
      <c r="F31" s="130"/>
      <c r="G31" s="130"/>
      <c r="H31" s="130" t="s">
        <v>25</v>
      </c>
      <c r="I31" s="130"/>
      <c r="J31" s="130">
        <v>52</v>
      </c>
      <c r="K31" s="130">
        <v>111</v>
      </c>
      <c r="L31" s="131">
        <v>139</v>
      </c>
      <c r="M31" s="131">
        <v>102</v>
      </c>
      <c r="N31" s="131"/>
      <c r="O31" s="131"/>
      <c r="P31" s="131"/>
      <c r="Q31" s="130">
        <f>3*J31+SUM(K31:P31)</f>
        <v>508</v>
      </c>
      <c r="R31" s="130">
        <f t="shared" si="1"/>
        <v>352</v>
      </c>
      <c r="S31" s="132">
        <f t="shared" si="2"/>
        <v>352</v>
      </c>
    </row>
    <row r="32" spans="1:19" ht="15" customHeight="1">
      <c r="A32" s="82">
        <v>32</v>
      </c>
      <c r="B32" s="71" t="s">
        <v>66</v>
      </c>
      <c r="C32" s="145" t="s">
        <v>107</v>
      </c>
      <c r="D32" s="135"/>
      <c r="E32" s="135"/>
      <c r="F32" s="135" t="s">
        <v>25</v>
      </c>
      <c r="G32" s="135"/>
      <c r="H32" s="135"/>
      <c r="I32" s="135" t="s">
        <v>25</v>
      </c>
      <c r="J32" s="135">
        <v>25</v>
      </c>
      <c r="K32" s="135">
        <v>149</v>
      </c>
      <c r="L32" s="146">
        <v>191</v>
      </c>
      <c r="M32" s="146">
        <v>166</v>
      </c>
      <c r="N32" s="146">
        <v>154</v>
      </c>
      <c r="O32" s="146">
        <v>137</v>
      </c>
      <c r="P32" s="146">
        <v>175</v>
      </c>
      <c r="Q32" s="135">
        <f t="shared" si="0"/>
        <v>1122</v>
      </c>
      <c r="R32" s="135">
        <f t="shared" si="1"/>
        <v>972</v>
      </c>
      <c r="S32" s="137">
        <f>SUM(K32:P32)+48</f>
        <v>1020</v>
      </c>
    </row>
    <row r="33" spans="1:19" ht="15" customHeight="1" thickBot="1">
      <c r="A33" s="83">
        <v>33</v>
      </c>
      <c r="B33" s="72" t="s">
        <v>67</v>
      </c>
      <c r="C33" s="147" t="s">
        <v>107</v>
      </c>
      <c r="D33" s="141"/>
      <c r="E33" s="141" t="s">
        <v>25</v>
      </c>
      <c r="F33" s="141"/>
      <c r="G33" s="141"/>
      <c r="H33" s="141"/>
      <c r="I33" s="141" t="s">
        <v>25</v>
      </c>
      <c r="J33" s="141">
        <v>48</v>
      </c>
      <c r="K33" s="141">
        <v>128</v>
      </c>
      <c r="L33" s="148">
        <v>138</v>
      </c>
      <c r="M33" s="148">
        <v>103</v>
      </c>
      <c r="N33" s="148">
        <v>136</v>
      </c>
      <c r="O33" s="148">
        <v>141</v>
      </c>
      <c r="P33" s="148">
        <v>154</v>
      </c>
      <c r="Q33" s="141">
        <f t="shared" si="0"/>
        <v>1088</v>
      </c>
      <c r="R33" s="141">
        <f t="shared" si="1"/>
        <v>800</v>
      </c>
      <c r="S33" s="142">
        <f t="shared" si="2"/>
        <v>800</v>
      </c>
    </row>
    <row r="34" spans="1:19" ht="15" customHeight="1">
      <c r="A34" s="84">
        <v>34</v>
      </c>
      <c r="B34" s="69" t="s">
        <v>68</v>
      </c>
      <c r="C34" s="149" t="s">
        <v>105</v>
      </c>
      <c r="D34" s="127"/>
      <c r="E34" s="127" t="s">
        <v>25</v>
      </c>
      <c r="F34" s="127"/>
      <c r="G34" s="127"/>
      <c r="H34" s="127" t="s">
        <v>25</v>
      </c>
      <c r="I34" s="127"/>
      <c r="J34" s="127">
        <v>30</v>
      </c>
      <c r="K34" s="127">
        <v>188</v>
      </c>
      <c r="L34" s="144">
        <v>222</v>
      </c>
      <c r="M34" s="144">
        <v>191</v>
      </c>
      <c r="N34" s="144">
        <v>166</v>
      </c>
      <c r="O34" s="144">
        <v>144</v>
      </c>
      <c r="P34" s="144">
        <v>177</v>
      </c>
      <c r="Q34" s="127">
        <f aca="true" t="shared" si="3" ref="Q34:Q47">6*J34+SUM(K34:P34)</f>
        <v>1268</v>
      </c>
      <c r="R34" s="127">
        <f t="shared" si="1"/>
        <v>1088</v>
      </c>
      <c r="S34" s="128">
        <f>SUM(K34:P34)+48</f>
        <v>1136</v>
      </c>
    </row>
    <row r="35" spans="1:19" ht="15" customHeight="1" thickBot="1">
      <c r="A35" s="81">
        <v>35</v>
      </c>
      <c r="B35" s="70" t="s">
        <v>69</v>
      </c>
      <c r="C35" s="152" t="s">
        <v>105</v>
      </c>
      <c r="D35" s="130"/>
      <c r="E35" s="130" t="s">
        <v>25</v>
      </c>
      <c r="F35" s="130"/>
      <c r="G35" s="130"/>
      <c r="H35" s="130" t="s">
        <v>25</v>
      </c>
      <c r="I35" s="130"/>
      <c r="J35" s="130">
        <v>32</v>
      </c>
      <c r="K35" s="130">
        <v>151</v>
      </c>
      <c r="L35" s="131">
        <v>156</v>
      </c>
      <c r="M35" s="131">
        <v>134</v>
      </c>
      <c r="N35" s="131">
        <v>144</v>
      </c>
      <c r="O35" s="131">
        <v>147</v>
      </c>
      <c r="P35" s="131">
        <v>197</v>
      </c>
      <c r="Q35" s="130">
        <f t="shared" si="3"/>
        <v>1121</v>
      </c>
      <c r="R35" s="130">
        <f t="shared" si="1"/>
        <v>929</v>
      </c>
      <c r="S35" s="132">
        <f>SUM(K35:P35)+48</f>
        <v>977</v>
      </c>
    </row>
    <row r="36" spans="1:19" ht="15" customHeight="1">
      <c r="A36" s="82">
        <v>36</v>
      </c>
      <c r="B36" s="71" t="s">
        <v>70</v>
      </c>
      <c r="C36" s="145" t="s">
        <v>108</v>
      </c>
      <c r="D36" s="135"/>
      <c r="E36" s="135" t="s">
        <v>25</v>
      </c>
      <c r="F36" s="135"/>
      <c r="G36" s="135"/>
      <c r="H36" s="135" t="s">
        <v>25</v>
      </c>
      <c r="I36" s="135"/>
      <c r="J36" s="135">
        <v>45</v>
      </c>
      <c r="K36" s="135">
        <v>180</v>
      </c>
      <c r="L36" s="146">
        <v>154</v>
      </c>
      <c r="M36" s="146">
        <v>169</v>
      </c>
      <c r="N36" s="146">
        <v>149</v>
      </c>
      <c r="O36" s="146">
        <v>146</v>
      </c>
      <c r="P36" s="146">
        <v>133</v>
      </c>
      <c r="Q36" s="135">
        <f t="shared" si="3"/>
        <v>1201</v>
      </c>
      <c r="R36" s="135">
        <f t="shared" si="1"/>
        <v>931</v>
      </c>
      <c r="S36" s="137">
        <f>SUM(K36:P36)+48</f>
        <v>979</v>
      </c>
    </row>
    <row r="37" spans="1:19" ht="15" customHeight="1" thickBot="1">
      <c r="A37" s="83">
        <v>37</v>
      </c>
      <c r="B37" s="72" t="s">
        <v>71</v>
      </c>
      <c r="C37" s="147" t="s">
        <v>100</v>
      </c>
      <c r="D37" s="141"/>
      <c r="E37" s="141" t="s">
        <v>25</v>
      </c>
      <c r="F37" s="141"/>
      <c r="G37" s="141"/>
      <c r="H37" s="141" t="s">
        <v>25</v>
      </c>
      <c r="I37" s="141"/>
      <c r="J37" s="141">
        <v>49</v>
      </c>
      <c r="K37" s="141">
        <v>103</v>
      </c>
      <c r="L37" s="148">
        <v>104</v>
      </c>
      <c r="M37" s="148">
        <v>116</v>
      </c>
      <c r="N37" s="148">
        <v>148</v>
      </c>
      <c r="O37" s="148">
        <v>129</v>
      </c>
      <c r="P37" s="148">
        <v>145</v>
      </c>
      <c r="Q37" s="141">
        <f t="shared" si="3"/>
        <v>1039</v>
      </c>
      <c r="R37" s="141">
        <f t="shared" si="1"/>
        <v>745</v>
      </c>
      <c r="S37" s="142">
        <f t="shared" si="2"/>
        <v>745</v>
      </c>
    </row>
    <row r="38" spans="1:19" ht="15" customHeight="1">
      <c r="A38" s="84">
        <v>38</v>
      </c>
      <c r="B38" s="69" t="s">
        <v>72</v>
      </c>
      <c r="C38" s="149" t="s">
        <v>102</v>
      </c>
      <c r="D38" s="127"/>
      <c r="E38" s="127" t="s">
        <v>25</v>
      </c>
      <c r="F38" s="127"/>
      <c r="G38" s="127"/>
      <c r="H38" s="127"/>
      <c r="I38" s="127" t="s">
        <v>25</v>
      </c>
      <c r="J38" s="127">
        <v>39</v>
      </c>
      <c r="K38" s="127">
        <v>109</v>
      </c>
      <c r="L38" s="144">
        <v>152</v>
      </c>
      <c r="M38" s="144">
        <v>149</v>
      </c>
      <c r="N38" s="144">
        <v>136</v>
      </c>
      <c r="O38" s="144">
        <v>132</v>
      </c>
      <c r="P38" s="144">
        <v>155</v>
      </c>
      <c r="Q38" s="127">
        <f t="shared" si="3"/>
        <v>1067</v>
      </c>
      <c r="R38" s="127">
        <f t="shared" si="1"/>
        <v>833</v>
      </c>
      <c r="S38" s="128">
        <f t="shared" si="2"/>
        <v>833</v>
      </c>
    </row>
    <row r="39" spans="1:19" ht="15" customHeight="1" thickBot="1">
      <c r="A39" s="81">
        <v>39</v>
      </c>
      <c r="B39" s="70" t="s">
        <v>73</v>
      </c>
      <c r="C39" s="152" t="s">
        <v>102</v>
      </c>
      <c r="D39" s="130"/>
      <c r="E39" s="130"/>
      <c r="F39" s="130" t="s">
        <v>25</v>
      </c>
      <c r="G39" s="130"/>
      <c r="H39" s="130"/>
      <c r="I39" s="130" t="s">
        <v>25</v>
      </c>
      <c r="J39" s="130">
        <v>42</v>
      </c>
      <c r="K39" s="130">
        <v>152</v>
      </c>
      <c r="L39" s="131">
        <v>138</v>
      </c>
      <c r="M39" s="131">
        <v>168</v>
      </c>
      <c r="N39" s="131">
        <v>200</v>
      </c>
      <c r="O39" s="131">
        <v>107</v>
      </c>
      <c r="P39" s="131">
        <v>139</v>
      </c>
      <c r="Q39" s="130">
        <f t="shared" si="3"/>
        <v>1156</v>
      </c>
      <c r="R39" s="130">
        <f t="shared" si="1"/>
        <v>904</v>
      </c>
      <c r="S39" s="132">
        <f t="shared" si="2"/>
        <v>904</v>
      </c>
    </row>
    <row r="40" spans="1:19" ht="15" customHeight="1">
      <c r="A40" s="82">
        <v>40</v>
      </c>
      <c r="B40" s="71" t="s">
        <v>74</v>
      </c>
      <c r="C40" s="145" t="s">
        <v>100</v>
      </c>
      <c r="D40" s="135"/>
      <c r="E40" s="135"/>
      <c r="F40" s="135" t="s">
        <v>25</v>
      </c>
      <c r="G40" s="135"/>
      <c r="H40" s="135"/>
      <c r="I40" s="135" t="s">
        <v>25</v>
      </c>
      <c r="J40" s="135">
        <v>6</v>
      </c>
      <c r="K40" s="135">
        <v>183</v>
      </c>
      <c r="L40" s="146">
        <v>192</v>
      </c>
      <c r="M40" s="146">
        <v>168</v>
      </c>
      <c r="N40" s="146">
        <v>197</v>
      </c>
      <c r="O40" s="146">
        <v>175</v>
      </c>
      <c r="P40" s="146">
        <v>189</v>
      </c>
      <c r="Q40" s="135">
        <f t="shared" si="3"/>
        <v>1140</v>
      </c>
      <c r="R40" s="135">
        <f t="shared" si="1"/>
        <v>1104</v>
      </c>
      <c r="S40" s="137">
        <f t="shared" si="2"/>
        <v>1104</v>
      </c>
    </row>
    <row r="41" spans="1:19" ht="15" customHeight="1" thickBot="1">
      <c r="A41" s="83">
        <v>41</v>
      </c>
      <c r="B41" s="72" t="s">
        <v>75</v>
      </c>
      <c r="C41" s="147" t="s">
        <v>100</v>
      </c>
      <c r="D41" s="141"/>
      <c r="E41" s="141"/>
      <c r="F41" s="141" t="s">
        <v>25</v>
      </c>
      <c r="G41" s="141"/>
      <c r="H41" s="141"/>
      <c r="I41" s="141" t="s">
        <v>25</v>
      </c>
      <c r="J41" s="141">
        <v>0</v>
      </c>
      <c r="K41" s="141">
        <v>150</v>
      </c>
      <c r="L41" s="148">
        <v>186</v>
      </c>
      <c r="M41" s="148">
        <v>186</v>
      </c>
      <c r="N41" s="148">
        <v>216</v>
      </c>
      <c r="O41" s="148">
        <v>178</v>
      </c>
      <c r="P41" s="148">
        <v>224</v>
      </c>
      <c r="Q41" s="141">
        <f t="shared" si="3"/>
        <v>1140</v>
      </c>
      <c r="R41" s="141">
        <f t="shared" si="1"/>
        <v>1140</v>
      </c>
      <c r="S41" s="142">
        <f t="shared" si="2"/>
        <v>1140</v>
      </c>
    </row>
    <row r="42" spans="1:19" ht="15" customHeight="1">
      <c r="A42" s="84">
        <v>42</v>
      </c>
      <c r="B42" s="69" t="s">
        <v>76</v>
      </c>
      <c r="C42" s="149" t="s">
        <v>103</v>
      </c>
      <c r="D42" s="150"/>
      <c r="E42" s="150" t="s">
        <v>25</v>
      </c>
      <c r="F42" s="150"/>
      <c r="G42" s="150"/>
      <c r="H42" s="150" t="s">
        <v>25</v>
      </c>
      <c r="I42" s="150"/>
      <c r="J42" s="150">
        <v>65</v>
      </c>
      <c r="K42" s="150">
        <v>105</v>
      </c>
      <c r="L42" s="151">
        <v>126</v>
      </c>
      <c r="M42" s="151">
        <v>107</v>
      </c>
      <c r="N42" s="151">
        <v>139</v>
      </c>
      <c r="O42" s="151">
        <v>111</v>
      </c>
      <c r="P42" s="151">
        <v>123</v>
      </c>
      <c r="Q42" s="150">
        <f t="shared" si="3"/>
        <v>1101</v>
      </c>
      <c r="R42" s="127">
        <f t="shared" si="1"/>
        <v>711</v>
      </c>
      <c r="S42" s="128">
        <f>SUM(K42:P42)+48</f>
        <v>759</v>
      </c>
    </row>
    <row r="43" spans="1:19" ht="15" customHeight="1" thickBot="1">
      <c r="A43" s="81">
        <v>43</v>
      </c>
      <c r="B43" s="70" t="s">
        <v>77</v>
      </c>
      <c r="C43" s="152" t="s">
        <v>103</v>
      </c>
      <c r="D43" s="153" t="s">
        <v>25</v>
      </c>
      <c r="E43" s="153"/>
      <c r="F43" s="153"/>
      <c r="G43" s="153"/>
      <c r="H43" s="153" t="s">
        <v>25</v>
      </c>
      <c r="I43" s="153"/>
      <c r="J43" s="153">
        <v>65</v>
      </c>
      <c r="K43" s="153">
        <v>87</v>
      </c>
      <c r="L43" s="154">
        <v>100</v>
      </c>
      <c r="M43" s="154">
        <v>105</v>
      </c>
      <c r="N43" s="154">
        <v>78</v>
      </c>
      <c r="O43" s="154">
        <v>97</v>
      </c>
      <c r="P43" s="154">
        <v>77</v>
      </c>
      <c r="Q43" s="153">
        <f t="shared" si="3"/>
        <v>934</v>
      </c>
      <c r="R43" s="130">
        <f t="shared" si="1"/>
        <v>544</v>
      </c>
      <c r="S43" s="132">
        <f>SUM(K43:P43)+48</f>
        <v>592</v>
      </c>
    </row>
    <row r="44" spans="1:19" ht="15" customHeight="1">
      <c r="A44" s="82">
        <v>44</v>
      </c>
      <c r="B44" s="71" t="s">
        <v>78</v>
      </c>
      <c r="C44" s="145" t="s">
        <v>101</v>
      </c>
      <c r="D44" s="135"/>
      <c r="E44" s="135" t="s">
        <v>25</v>
      </c>
      <c r="F44" s="135"/>
      <c r="G44" s="135"/>
      <c r="H44" s="135" t="s">
        <v>25</v>
      </c>
      <c r="I44" s="135"/>
      <c r="J44" s="135">
        <v>44</v>
      </c>
      <c r="K44" s="135">
        <v>118</v>
      </c>
      <c r="L44" s="146">
        <v>140</v>
      </c>
      <c r="M44" s="146">
        <v>162</v>
      </c>
      <c r="N44" s="146">
        <v>140</v>
      </c>
      <c r="O44" s="146">
        <v>180</v>
      </c>
      <c r="P44" s="146">
        <v>187</v>
      </c>
      <c r="Q44" s="135">
        <f t="shared" si="3"/>
        <v>1191</v>
      </c>
      <c r="R44" s="135">
        <f t="shared" si="1"/>
        <v>927</v>
      </c>
      <c r="S44" s="137">
        <f t="shared" si="2"/>
        <v>927</v>
      </c>
    </row>
    <row r="45" spans="1:19" ht="15" customHeight="1" thickBot="1">
      <c r="A45" s="83">
        <v>45</v>
      </c>
      <c r="B45" s="72" t="s">
        <v>79</v>
      </c>
      <c r="C45" s="147" t="s">
        <v>101</v>
      </c>
      <c r="D45" s="141"/>
      <c r="E45" s="141" t="s">
        <v>25</v>
      </c>
      <c r="F45" s="141"/>
      <c r="G45" s="141"/>
      <c r="H45" s="141" t="s">
        <v>25</v>
      </c>
      <c r="I45" s="141"/>
      <c r="J45" s="141">
        <v>52</v>
      </c>
      <c r="K45" s="141">
        <v>132</v>
      </c>
      <c r="L45" s="148">
        <v>142</v>
      </c>
      <c r="M45" s="148">
        <v>156</v>
      </c>
      <c r="N45" s="148">
        <v>137</v>
      </c>
      <c r="O45" s="148">
        <v>136</v>
      </c>
      <c r="P45" s="148">
        <v>126</v>
      </c>
      <c r="Q45" s="141">
        <f t="shared" si="3"/>
        <v>1141</v>
      </c>
      <c r="R45" s="141">
        <f t="shared" si="1"/>
        <v>829</v>
      </c>
      <c r="S45" s="142">
        <f t="shared" si="2"/>
        <v>829</v>
      </c>
    </row>
    <row r="46" spans="1:19" ht="15" customHeight="1">
      <c r="A46" s="84">
        <v>46</v>
      </c>
      <c r="B46" s="69" t="s">
        <v>80</v>
      </c>
      <c r="C46" s="149" t="s">
        <v>109</v>
      </c>
      <c r="D46" s="150"/>
      <c r="E46" s="150"/>
      <c r="F46" s="150" t="s">
        <v>25</v>
      </c>
      <c r="G46" s="150"/>
      <c r="H46" s="150"/>
      <c r="I46" s="150" t="s">
        <v>25</v>
      </c>
      <c r="J46" s="150">
        <v>20</v>
      </c>
      <c r="K46" s="150">
        <v>178</v>
      </c>
      <c r="L46" s="151">
        <v>169</v>
      </c>
      <c r="M46" s="151">
        <v>172</v>
      </c>
      <c r="N46" s="151">
        <v>171</v>
      </c>
      <c r="O46" s="151">
        <v>167</v>
      </c>
      <c r="P46" s="151">
        <v>146</v>
      </c>
      <c r="Q46" s="150">
        <f t="shared" si="3"/>
        <v>1123</v>
      </c>
      <c r="R46" s="127">
        <f t="shared" si="1"/>
        <v>1003</v>
      </c>
      <c r="S46" s="128">
        <f>SUM(K46:P46)+48</f>
        <v>1051</v>
      </c>
    </row>
    <row r="47" spans="1:19" ht="15" customHeight="1" thickBot="1">
      <c r="A47" s="81">
        <v>47</v>
      </c>
      <c r="B47" s="70" t="s">
        <v>81</v>
      </c>
      <c r="C47" s="152" t="s">
        <v>109</v>
      </c>
      <c r="D47" s="153"/>
      <c r="E47" s="153"/>
      <c r="F47" s="153" t="s">
        <v>25</v>
      </c>
      <c r="G47" s="153"/>
      <c r="H47" s="153"/>
      <c r="I47" s="153" t="s">
        <v>25</v>
      </c>
      <c r="J47" s="153">
        <v>19</v>
      </c>
      <c r="K47" s="153">
        <v>183</v>
      </c>
      <c r="L47" s="154">
        <v>169</v>
      </c>
      <c r="M47" s="154">
        <v>183</v>
      </c>
      <c r="N47" s="154">
        <v>145</v>
      </c>
      <c r="O47" s="154">
        <v>205</v>
      </c>
      <c r="P47" s="154">
        <v>134</v>
      </c>
      <c r="Q47" s="153">
        <f t="shared" si="3"/>
        <v>1133</v>
      </c>
      <c r="R47" s="130">
        <f t="shared" si="1"/>
        <v>1019</v>
      </c>
      <c r="S47" s="132">
        <f>SUM(K47:P47)+48</f>
        <v>1067</v>
      </c>
    </row>
    <row r="48" spans="1:19" ht="15" customHeight="1">
      <c r="A48" s="82">
        <v>48</v>
      </c>
      <c r="B48" s="71" t="s">
        <v>82</v>
      </c>
      <c r="C48" s="145" t="s">
        <v>105</v>
      </c>
      <c r="D48" s="135"/>
      <c r="E48" s="135" t="s">
        <v>25</v>
      </c>
      <c r="F48" s="135"/>
      <c r="G48" s="135"/>
      <c r="H48" s="135"/>
      <c r="I48" s="135" t="s">
        <v>25</v>
      </c>
      <c r="J48" s="135">
        <v>30</v>
      </c>
      <c r="K48" s="135">
        <v>159</v>
      </c>
      <c r="L48" s="146">
        <v>154</v>
      </c>
      <c r="M48" s="146">
        <v>159</v>
      </c>
      <c r="N48" s="146">
        <v>210</v>
      </c>
      <c r="O48" s="146">
        <v>152</v>
      </c>
      <c r="P48" s="146">
        <v>168</v>
      </c>
      <c r="Q48" s="135">
        <f aca="true" t="shared" si="4" ref="Q48:Q57">6*J48+SUM(K48:P48)</f>
        <v>1182</v>
      </c>
      <c r="R48" s="135">
        <f t="shared" si="1"/>
        <v>1002</v>
      </c>
      <c r="S48" s="137">
        <f>SUM(K48:P48)+48</f>
        <v>1050</v>
      </c>
    </row>
    <row r="49" spans="1:19" ht="15" customHeight="1" thickBot="1">
      <c r="A49" s="83">
        <v>49</v>
      </c>
      <c r="B49" s="72" t="s">
        <v>83</v>
      </c>
      <c r="C49" s="147" t="s">
        <v>105</v>
      </c>
      <c r="D49" s="141"/>
      <c r="E49" s="141"/>
      <c r="F49" s="141" t="s">
        <v>25</v>
      </c>
      <c r="G49" s="141"/>
      <c r="H49" s="141"/>
      <c r="I49" s="141" t="s">
        <v>25</v>
      </c>
      <c r="J49" s="141">
        <v>48</v>
      </c>
      <c r="K49" s="141">
        <v>106</v>
      </c>
      <c r="L49" s="148">
        <v>117</v>
      </c>
      <c r="M49" s="148">
        <v>198</v>
      </c>
      <c r="N49" s="148">
        <v>153</v>
      </c>
      <c r="O49" s="148">
        <v>131</v>
      </c>
      <c r="P49" s="148">
        <v>141</v>
      </c>
      <c r="Q49" s="141">
        <f t="shared" si="4"/>
        <v>1134</v>
      </c>
      <c r="R49" s="141">
        <f t="shared" si="1"/>
        <v>846</v>
      </c>
      <c r="S49" s="142">
        <f>SUM(K49:P49)+48</f>
        <v>894</v>
      </c>
    </row>
    <row r="50" spans="1:19" ht="15" customHeight="1">
      <c r="A50" s="84">
        <v>50</v>
      </c>
      <c r="B50" s="69" t="s">
        <v>84</v>
      </c>
      <c r="C50" s="149" t="s">
        <v>110</v>
      </c>
      <c r="D50" s="150"/>
      <c r="E50" s="150" t="s">
        <v>25</v>
      </c>
      <c r="F50" s="150"/>
      <c r="G50" s="150"/>
      <c r="H50" s="150" t="s">
        <v>25</v>
      </c>
      <c r="I50" s="150"/>
      <c r="J50" s="150">
        <v>55</v>
      </c>
      <c r="K50" s="150">
        <v>197</v>
      </c>
      <c r="L50" s="151">
        <v>132</v>
      </c>
      <c r="M50" s="151">
        <v>134</v>
      </c>
      <c r="N50" s="151">
        <v>166</v>
      </c>
      <c r="O50" s="151">
        <v>145</v>
      </c>
      <c r="P50" s="151">
        <v>141</v>
      </c>
      <c r="Q50" s="150">
        <f t="shared" si="4"/>
        <v>1245</v>
      </c>
      <c r="R50" s="127">
        <f t="shared" si="1"/>
        <v>915</v>
      </c>
      <c r="S50" s="128">
        <f t="shared" si="2"/>
        <v>915</v>
      </c>
    </row>
    <row r="51" spans="1:19" ht="15" customHeight="1" thickBot="1">
      <c r="A51" s="81">
        <v>51</v>
      </c>
      <c r="B51" s="70" t="s">
        <v>85</v>
      </c>
      <c r="C51" s="152" t="s">
        <v>110</v>
      </c>
      <c r="D51" s="153"/>
      <c r="E51" s="153" t="s">
        <v>25</v>
      </c>
      <c r="F51" s="153"/>
      <c r="G51" s="153"/>
      <c r="H51" s="153" t="s">
        <v>25</v>
      </c>
      <c r="I51" s="153"/>
      <c r="J51" s="153">
        <v>54</v>
      </c>
      <c r="K51" s="153">
        <v>143</v>
      </c>
      <c r="L51" s="154">
        <v>137</v>
      </c>
      <c r="M51" s="154">
        <v>154</v>
      </c>
      <c r="N51" s="154">
        <v>118</v>
      </c>
      <c r="O51" s="154">
        <v>130</v>
      </c>
      <c r="P51" s="154">
        <v>127</v>
      </c>
      <c r="Q51" s="153">
        <f t="shared" si="4"/>
        <v>1133</v>
      </c>
      <c r="R51" s="130">
        <f t="shared" si="1"/>
        <v>809</v>
      </c>
      <c r="S51" s="132">
        <f t="shared" si="2"/>
        <v>809</v>
      </c>
    </row>
    <row r="52" spans="1:19" ht="15" customHeight="1">
      <c r="A52" s="82">
        <v>52</v>
      </c>
      <c r="B52" s="71" t="s">
        <v>86</v>
      </c>
      <c r="C52" s="145" t="s">
        <v>109</v>
      </c>
      <c r="D52" s="135"/>
      <c r="E52" s="135"/>
      <c r="F52" s="135" t="s">
        <v>25</v>
      </c>
      <c r="G52" s="135"/>
      <c r="H52" s="135"/>
      <c r="I52" s="135" t="s">
        <v>25</v>
      </c>
      <c r="J52" s="135">
        <v>18</v>
      </c>
      <c r="K52" s="135">
        <v>163</v>
      </c>
      <c r="L52" s="146">
        <v>175</v>
      </c>
      <c r="M52" s="146">
        <v>173</v>
      </c>
      <c r="N52" s="146">
        <v>232</v>
      </c>
      <c r="O52" s="146">
        <v>214</v>
      </c>
      <c r="P52" s="146">
        <v>148</v>
      </c>
      <c r="Q52" s="135">
        <f t="shared" si="4"/>
        <v>1213</v>
      </c>
      <c r="R52" s="135">
        <f t="shared" si="1"/>
        <v>1105</v>
      </c>
      <c r="S52" s="137">
        <f t="shared" si="2"/>
        <v>1105</v>
      </c>
    </row>
    <row r="53" spans="1:19" ht="15" customHeight="1" thickBot="1">
      <c r="A53" s="83">
        <v>53</v>
      </c>
      <c r="B53" s="72" t="s">
        <v>87</v>
      </c>
      <c r="C53" s="147" t="s">
        <v>109</v>
      </c>
      <c r="D53" s="141"/>
      <c r="E53" s="141"/>
      <c r="F53" s="141" t="s">
        <v>25</v>
      </c>
      <c r="G53" s="141"/>
      <c r="H53" s="141"/>
      <c r="I53" s="141" t="s">
        <v>25</v>
      </c>
      <c r="J53" s="141">
        <v>48</v>
      </c>
      <c r="K53" s="141">
        <v>163</v>
      </c>
      <c r="L53" s="148">
        <v>152</v>
      </c>
      <c r="M53" s="148">
        <v>161</v>
      </c>
      <c r="N53" s="148">
        <v>150</v>
      </c>
      <c r="O53" s="148">
        <v>145</v>
      </c>
      <c r="P53" s="148">
        <v>115</v>
      </c>
      <c r="Q53" s="141">
        <f t="shared" si="4"/>
        <v>1174</v>
      </c>
      <c r="R53" s="141">
        <f t="shared" si="1"/>
        <v>886</v>
      </c>
      <c r="S53" s="142">
        <f>SUM(K53:P53)+48</f>
        <v>934</v>
      </c>
    </row>
    <row r="54" spans="1:19" ht="15" customHeight="1">
      <c r="A54" s="84">
        <v>54</v>
      </c>
      <c r="B54" s="69" t="s">
        <v>88</v>
      </c>
      <c r="C54" s="149" t="s">
        <v>105</v>
      </c>
      <c r="D54" s="150"/>
      <c r="E54" s="150" t="s">
        <v>25</v>
      </c>
      <c r="F54" s="150"/>
      <c r="G54" s="150"/>
      <c r="H54" s="150" t="s">
        <v>25</v>
      </c>
      <c r="I54" s="150"/>
      <c r="J54" s="150">
        <v>42</v>
      </c>
      <c r="K54" s="150">
        <v>152</v>
      </c>
      <c r="L54" s="151">
        <v>156</v>
      </c>
      <c r="M54" s="151">
        <v>117</v>
      </c>
      <c r="N54" s="151">
        <v>170</v>
      </c>
      <c r="O54" s="151">
        <v>133</v>
      </c>
      <c r="P54" s="151">
        <v>102</v>
      </c>
      <c r="Q54" s="150">
        <f t="shared" si="4"/>
        <v>1082</v>
      </c>
      <c r="R54" s="127">
        <f t="shared" si="1"/>
        <v>830</v>
      </c>
      <c r="S54" s="128">
        <f>SUM(K54:P54)+48</f>
        <v>878</v>
      </c>
    </row>
    <row r="55" spans="1:19" ht="15" customHeight="1" thickBot="1">
      <c r="A55" s="81">
        <v>55</v>
      </c>
      <c r="B55" s="70"/>
      <c r="C55" s="152"/>
      <c r="D55" s="153"/>
      <c r="E55" s="153"/>
      <c r="F55" s="153"/>
      <c r="G55" s="153"/>
      <c r="H55" s="153"/>
      <c r="I55" s="153"/>
      <c r="J55" s="153"/>
      <c r="K55" s="153"/>
      <c r="L55" s="154"/>
      <c r="M55" s="154"/>
      <c r="N55" s="154"/>
      <c r="O55" s="154"/>
      <c r="P55" s="154"/>
      <c r="Q55" s="153"/>
      <c r="R55" s="130"/>
      <c r="S55" s="132"/>
    </row>
    <row r="56" spans="1:19" ht="15" customHeight="1">
      <c r="A56" s="82">
        <v>56</v>
      </c>
      <c r="B56" s="71" t="s">
        <v>89</v>
      </c>
      <c r="C56" s="145" t="s">
        <v>109</v>
      </c>
      <c r="D56" s="135"/>
      <c r="E56" s="135" t="s">
        <v>25</v>
      </c>
      <c r="F56" s="135"/>
      <c r="G56" s="135"/>
      <c r="H56" s="135"/>
      <c r="I56" s="135" t="s">
        <v>25</v>
      </c>
      <c r="J56" s="135">
        <v>16</v>
      </c>
      <c r="K56" s="135">
        <v>194</v>
      </c>
      <c r="L56" s="146">
        <v>210</v>
      </c>
      <c r="M56" s="146">
        <v>185</v>
      </c>
      <c r="N56" s="146">
        <v>150</v>
      </c>
      <c r="O56" s="146">
        <v>204</v>
      </c>
      <c r="P56" s="146">
        <v>221</v>
      </c>
      <c r="Q56" s="135">
        <f t="shared" si="4"/>
        <v>1260</v>
      </c>
      <c r="R56" s="135">
        <f t="shared" si="1"/>
        <v>1164</v>
      </c>
      <c r="S56" s="137">
        <f t="shared" si="2"/>
        <v>1164</v>
      </c>
    </row>
    <row r="57" spans="1:19" ht="15" customHeight="1" thickBot="1">
      <c r="A57" s="83">
        <v>57</v>
      </c>
      <c r="B57" s="72" t="s">
        <v>90</v>
      </c>
      <c r="C57" s="147" t="s">
        <v>109</v>
      </c>
      <c r="D57" s="141"/>
      <c r="E57" s="141"/>
      <c r="F57" s="141" t="s">
        <v>25</v>
      </c>
      <c r="G57" s="141"/>
      <c r="H57" s="141"/>
      <c r="I57" s="141" t="s">
        <v>25</v>
      </c>
      <c r="J57" s="141">
        <v>22</v>
      </c>
      <c r="K57" s="141">
        <v>197</v>
      </c>
      <c r="L57" s="148">
        <v>165</v>
      </c>
      <c r="M57" s="148">
        <v>212</v>
      </c>
      <c r="N57" s="148">
        <v>159</v>
      </c>
      <c r="O57" s="148">
        <v>155</v>
      </c>
      <c r="P57" s="148">
        <v>143</v>
      </c>
      <c r="Q57" s="141">
        <f t="shared" si="4"/>
        <v>1163</v>
      </c>
      <c r="R57" s="141">
        <f t="shared" si="1"/>
        <v>1031</v>
      </c>
      <c r="S57" s="142">
        <f t="shared" si="2"/>
        <v>1031</v>
      </c>
    </row>
    <row r="58" spans="1:19" ht="15" customHeight="1">
      <c r="A58" s="84">
        <v>58</v>
      </c>
      <c r="B58" s="69" t="s">
        <v>91</v>
      </c>
      <c r="C58" s="149" t="s">
        <v>111</v>
      </c>
      <c r="D58" s="150"/>
      <c r="E58" s="150"/>
      <c r="F58" s="150" t="s">
        <v>25</v>
      </c>
      <c r="G58" s="150"/>
      <c r="H58" s="150"/>
      <c r="I58" s="150" t="s">
        <v>25</v>
      </c>
      <c r="J58" s="150">
        <v>40</v>
      </c>
      <c r="K58" s="150">
        <v>136</v>
      </c>
      <c r="L58" s="151">
        <v>139</v>
      </c>
      <c r="M58" s="151">
        <v>148</v>
      </c>
      <c r="N58" s="151">
        <v>142</v>
      </c>
      <c r="O58" s="151">
        <v>142</v>
      </c>
      <c r="P58" s="151">
        <v>161</v>
      </c>
      <c r="Q58" s="150">
        <f aca="true" t="shared" si="5" ref="Q58:Q65">6*J58+SUM(K58:P58)</f>
        <v>1108</v>
      </c>
      <c r="R58" s="127">
        <f t="shared" si="1"/>
        <v>868</v>
      </c>
      <c r="S58" s="128">
        <f>SUM(K58:P58)+48</f>
        <v>916</v>
      </c>
    </row>
    <row r="59" spans="1:19" ht="15" customHeight="1" thickBot="1">
      <c r="A59" s="81">
        <v>59</v>
      </c>
      <c r="B59" s="70" t="s">
        <v>92</v>
      </c>
      <c r="C59" s="152" t="s">
        <v>111</v>
      </c>
      <c r="D59" s="153"/>
      <c r="E59" s="153"/>
      <c r="F59" s="153" t="s">
        <v>25</v>
      </c>
      <c r="G59" s="153"/>
      <c r="H59" s="153"/>
      <c r="I59" s="153" t="s">
        <v>25</v>
      </c>
      <c r="J59" s="153">
        <v>34</v>
      </c>
      <c r="K59" s="153">
        <v>168</v>
      </c>
      <c r="L59" s="154">
        <v>149</v>
      </c>
      <c r="M59" s="154">
        <v>137</v>
      </c>
      <c r="N59" s="154">
        <v>156</v>
      </c>
      <c r="O59" s="154">
        <v>141</v>
      </c>
      <c r="P59" s="154">
        <v>162</v>
      </c>
      <c r="Q59" s="153">
        <f t="shared" si="5"/>
        <v>1117</v>
      </c>
      <c r="R59" s="130">
        <f t="shared" si="1"/>
        <v>913</v>
      </c>
      <c r="S59" s="132">
        <f t="shared" si="2"/>
        <v>913</v>
      </c>
    </row>
    <row r="60" spans="1:19" ht="15" customHeight="1">
      <c r="A60" s="82">
        <v>60</v>
      </c>
      <c r="B60" s="71" t="s">
        <v>93</v>
      </c>
      <c r="C60" s="145" t="s">
        <v>109</v>
      </c>
      <c r="D60" s="135"/>
      <c r="E60" s="135" t="s">
        <v>25</v>
      </c>
      <c r="F60" s="135"/>
      <c r="G60" s="135"/>
      <c r="H60" s="135"/>
      <c r="I60" s="135" t="s">
        <v>25</v>
      </c>
      <c r="J60" s="135">
        <v>20</v>
      </c>
      <c r="K60" s="135">
        <v>180</v>
      </c>
      <c r="L60" s="146">
        <v>201</v>
      </c>
      <c r="M60" s="146">
        <v>183</v>
      </c>
      <c r="N60" s="146">
        <v>210</v>
      </c>
      <c r="O60" s="146">
        <v>178</v>
      </c>
      <c r="P60" s="146">
        <v>192</v>
      </c>
      <c r="Q60" s="135">
        <f t="shared" si="5"/>
        <v>1264</v>
      </c>
      <c r="R60" s="135">
        <f t="shared" si="1"/>
        <v>1144</v>
      </c>
      <c r="S60" s="137">
        <f>SUM(K60:P60)+48</f>
        <v>1192</v>
      </c>
    </row>
    <row r="61" spans="1:19" ht="15" customHeight="1" thickBot="1">
      <c r="A61" s="83">
        <v>61</v>
      </c>
      <c r="B61" s="72" t="s">
        <v>94</v>
      </c>
      <c r="C61" s="147" t="s">
        <v>109</v>
      </c>
      <c r="D61" s="141"/>
      <c r="E61" s="141"/>
      <c r="F61" s="141" t="s">
        <v>25</v>
      </c>
      <c r="G61" s="141"/>
      <c r="H61" s="141"/>
      <c r="I61" s="141" t="s">
        <v>25</v>
      </c>
      <c r="J61" s="141">
        <v>14</v>
      </c>
      <c r="K61" s="141">
        <v>170</v>
      </c>
      <c r="L61" s="148">
        <v>207</v>
      </c>
      <c r="M61" s="148">
        <v>198</v>
      </c>
      <c r="N61" s="148">
        <v>188</v>
      </c>
      <c r="O61" s="148">
        <v>192</v>
      </c>
      <c r="P61" s="148">
        <v>223</v>
      </c>
      <c r="Q61" s="141">
        <f t="shared" si="5"/>
        <v>1262</v>
      </c>
      <c r="R61" s="141">
        <f t="shared" si="1"/>
        <v>1178</v>
      </c>
      <c r="S61" s="142">
        <f t="shared" si="2"/>
        <v>1178</v>
      </c>
    </row>
    <row r="62" spans="1:19" ht="15" customHeight="1">
      <c r="A62" s="84">
        <v>62</v>
      </c>
      <c r="B62" s="69" t="s">
        <v>95</v>
      </c>
      <c r="C62" s="149" t="s">
        <v>109</v>
      </c>
      <c r="D62" s="150" t="s">
        <v>25</v>
      </c>
      <c r="E62" s="150"/>
      <c r="F62" s="150"/>
      <c r="G62" s="150" t="s">
        <v>25</v>
      </c>
      <c r="H62" s="150"/>
      <c r="I62" s="150"/>
      <c r="J62" s="150">
        <v>35</v>
      </c>
      <c r="K62" s="150">
        <v>163</v>
      </c>
      <c r="L62" s="151">
        <v>147</v>
      </c>
      <c r="M62" s="151">
        <v>148</v>
      </c>
      <c r="N62" s="151">
        <v>193</v>
      </c>
      <c r="O62" s="151">
        <v>138</v>
      </c>
      <c r="P62" s="151">
        <v>142</v>
      </c>
      <c r="Q62" s="150">
        <f t="shared" si="5"/>
        <v>1141</v>
      </c>
      <c r="R62" s="127">
        <f t="shared" si="1"/>
        <v>931</v>
      </c>
      <c r="S62" s="128">
        <f>SUM(K62:P62)+48</f>
        <v>979</v>
      </c>
    </row>
    <row r="63" spans="1:19" ht="15" customHeight="1" thickBot="1">
      <c r="A63" s="81">
        <v>63</v>
      </c>
      <c r="B63" s="70" t="s">
        <v>96</v>
      </c>
      <c r="C63" s="152" t="s">
        <v>108</v>
      </c>
      <c r="D63" s="153"/>
      <c r="E63" s="153" t="s">
        <v>25</v>
      </c>
      <c r="F63" s="153"/>
      <c r="G63" s="153" t="s">
        <v>25</v>
      </c>
      <c r="H63" s="153"/>
      <c r="I63" s="153"/>
      <c r="J63" s="153">
        <v>52</v>
      </c>
      <c r="K63" s="153">
        <v>126</v>
      </c>
      <c r="L63" s="154">
        <v>131</v>
      </c>
      <c r="M63" s="154">
        <v>153</v>
      </c>
      <c r="N63" s="154">
        <v>173</v>
      </c>
      <c r="O63" s="154">
        <v>133</v>
      </c>
      <c r="P63" s="154">
        <v>134</v>
      </c>
      <c r="Q63" s="153">
        <f t="shared" si="5"/>
        <v>1162</v>
      </c>
      <c r="R63" s="130">
        <f t="shared" si="1"/>
        <v>850</v>
      </c>
      <c r="S63" s="132">
        <f t="shared" si="2"/>
        <v>850</v>
      </c>
    </row>
    <row r="64" spans="1:19" ht="15" customHeight="1">
      <c r="A64" s="82">
        <v>64</v>
      </c>
      <c r="B64" s="71" t="s">
        <v>97</v>
      </c>
      <c r="C64" s="145" t="s">
        <v>111</v>
      </c>
      <c r="D64" s="135" t="s">
        <v>25</v>
      </c>
      <c r="E64" s="135"/>
      <c r="F64" s="135"/>
      <c r="G64" s="135" t="s">
        <v>25</v>
      </c>
      <c r="H64" s="135"/>
      <c r="I64" s="135"/>
      <c r="J64" s="135">
        <v>65</v>
      </c>
      <c r="K64" s="135">
        <v>61</v>
      </c>
      <c r="L64" s="146">
        <v>93</v>
      </c>
      <c r="M64" s="146">
        <v>85</v>
      </c>
      <c r="N64" s="146">
        <v>83</v>
      </c>
      <c r="O64" s="146">
        <v>88</v>
      </c>
      <c r="P64" s="146">
        <v>91</v>
      </c>
      <c r="Q64" s="135">
        <f t="shared" si="5"/>
        <v>891</v>
      </c>
      <c r="R64" s="135">
        <f t="shared" si="1"/>
        <v>501</v>
      </c>
      <c r="S64" s="137">
        <f t="shared" si="2"/>
        <v>501</v>
      </c>
    </row>
    <row r="65" spans="1:19" ht="15" customHeight="1" thickBot="1">
      <c r="A65" s="83">
        <v>65</v>
      </c>
      <c r="B65" s="72" t="s">
        <v>98</v>
      </c>
      <c r="C65" s="147" t="s">
        <v>111</v>
      </c>
      <c r="D65" s="141" t="s">
        <v>25</v>
      </c>
      <c r="E65" s="141"/>
      <c r="F65" s="141"/>
      <c r="G65" s="141" t="s">
        <v>25</v>
      </c>
      <c r="H65" s="141"/>
      <c r="I65" s="141"/>
      <c r="J65" s="141">
        <v>65</v>
      </c>
      <c r="K65" s="141">
        <v>122</v>
      </c>
      <c r="L65" s="148">
        <v>86</v>
      </c>
      <c r="M65" s="148">
        <v>102</v>
      </c>
      <c r="N65" s="148">
        <v>144</v>
      </c>
      <c r="O65" s="148">
        <v>142</v>
      </c>
      <c r="P65" s="148">
        <v>124</v>
      </c>
      <c r="Q65" s="141">
        <f t="shared" si="5"/>
        <v>1110</v>
      </c>
      <c r="R65" s="141">
        <f t="shared" si="1"/>
        <v>720</v>
      </c>
      <c r="S65" s="142">
        <f t="shared" si="2"/>
        <v>720</v>
      </c>
    </row>
  </sheetData>
  <sheetProtection/>
  <printOptions/>
  <pageMargins left="0.4724409448818898" right="0.11811023622047245" top="0.2362204724409449" bottom="0.4330708661417323" header="0.1968503937007874" footer="0.2755905511811024"/>
  <pageSetup fitToHeight="2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31.8515625" style="7" customWidth="1"/>
    <col min="3" max="3" width="15.7109375" style="10" customWidth="1"/>
    <col min="4" max="6" width="10.7109375" style="3" customWidth="1"/>
    <col min="7" max="7" width="8.7109375" style="12" customWidth="1"/>
  </cols>
  <sheetData>
    <row r="1" ht="26.25" customHeight="1" thickBot="1">
      <c r="B1" s="52" t="s">
        <v>15</v>
      </c>
    </row>
    <row r="2" spans="1:7" s="8" customFormat="1" ht="15.75" customHeight="1">
      <c r="A2" s="121" t="s">
        <v>10</v>
      </c>
      <c r="B2" s="85" t="s">
        <v>6</v>
      </c>
      <c r="C2" s="85" t="s">
        <v>5</v>
      </c>
      <c r="D2" s="77" t="s">
        <v>15</v>
      </c>
      <c r="E2" s="77" t="s">
        <v>16</v>
      </c>
      <c r="F2" s="77" t="s">
        <v>17</v>
      </c>
      <c r="G2" s="86" t="s">
        <v>11</v>
      </c>
    </row>
    <row r="3" spans="1:7" ht="15.75" customHeight="1">
      <c r="A3" s="122">
        <v>1</v>
      </c>
      <c r="B3" s="58" t="str">
        <f>Hovedoplysninger!B13</f>
        <v>Nichlas Christensen</v>
      </c>
      <c r="C3" s="58" t="str">
        <f>Hovedoplysninger!C13</f>
        <v>Trekanten</v>
      </c>
      <c r="D3" s="59" t="str">
        <f>Hovedoplysninger!D13</f>
        <v>J</v>
      </c>
      <c r="E3" s="59">
        <f>Hovedoplysninger!E13</f>
        <v>0</v>
      </c>
      <c r="F3" s="59">
        <f>Hovedoplysninger!F13</f>
        <v>0</v>
      </c>
      <c r="G3" s="87">
        <f>Hovedoplysninger!S13</f>
        <v>983</v>
      </c>
    </row>
    <row r="4" spans="1:7" ht="15.75" customHeight="1">
      <c r="A4" s="122">
        <v>2</v>
      </c>
      <c r="B4" s="58" t="str">
        <f>Hovedoplysninger!B62</f>
        <v>Rikke N. Johansen</v>
      </c>
      <c r="C4" s="58" t="str">
        <f>Hovedoplysninger!C62</f>
        <v>Stenhuset</v>
      </c>
      <c r="D4" s="59" t="str">
        <f>Hovedoplysninger!D62</f>
        <v>J</v>
      </c>
      <c r="E4" s="59">
        <f>Hovedoplysninger!E62</f>
        <v>0</v>
      </c>
      <c r="F4" s="59">
        <f>Hovedoplysninger!F62</f>
        <v>0</v>
      </c>
      <c r="G4" s="87">
        <f>Hovedoplysninger!S62</f>
        <v>979</v>
      </c>
    </row>
    <row r="5" spans="1:7" ht="15.75" customHeight="1">
      <c r="A5" s="122">
        <v>3</v>
      </c>
      <c r="B5" s="58" t="str">
        <f>Hovedoplysninger!B27</f>
        <v>Cecilie Simonsen</v>
      </c>
      <c r="C5" s="58" t="str">
        <f>Hovedoplysninger!C27</f>
        <v>Ribe </v>
      </c>
      <c r="D5" s="59" t="str">
        <f>Hovedoplysninger!D27</f>
        <v>J</v>
      </c>
      <c r="E5" s="59">
        <f>Hovedoplysninger!E27</f>
        <v>0</v>
      </c>
      <c r="F5" s="59">
        <f>Hovedoplysninger!F27</f>
        <v>0</v>
      </c>
      <c r="G5" s="87">
        <f>Hovedoplysninger!S27</f>
        <v>900</v>
      </c>
    </row>
    <row r="6" spans="1:7" ht="15.75" customHeight="1">
      <c r="A6" s="122">
        <v>4</v>
      </c>
      <c r="B6" s="58" t="str">
        <f>Hovedoplysninger!B12</f>
        <v>Patrick Westergård</v>
      </c>
      <c r="C6" s="58" t="str">
        <f>Hovedoplysninger!C12</f>
        <v>Thor 94</v>
      </c>
      <c r="D6" s="59" t="str">
        <f>Hovedoplysninger!D12</f>
        <v>J</v>
      </c>
      <c r="E6" s="59">
        <f>Hovedoplysninger!E12</f>
        <v>0</v>
      </c>
      <c r="F6" s="59">
        <f>Hovedoplysninger!F12</f>
        <v>0</v>
      </c>
      <c r="G6" s="87">
        <f>Hovedoplysninger!S12</f>
        <v>869</v>
      </c>
    </row>
    <row r="7" spans="1:7" ht="15.75" customHeight="1">
      <c r="A7" s="122">
        <v>5</v>
      </c>
      <c r="B7" s="58" t="str">
        <f>Hovedoplysninger!B26</f>
        <v>Mette Hald</v>
      </c>
      <c r="C7" s="58" t="str">
        <f>Hovedoplysninger!C26</f>
        <v>Stars and str.</v>
      </c>
      <c r="D7" s="59" t="str">
        <f>Hovedoplysninger!D26</f>
        <v>J</v>
      </c>
      <c r="E7" s="59">
        <f>Hovedoplysninger!E26</f>
        <v>0</v>
      </c>
      <c r="F7" s="59">
        <f>Hovedoplysninger!F26</f>
        <v>0</v>
      </c>
      <c r="G7" s="87">
        <f>Hovedoplysninger!S26</f>
        <v>800</v>
      </c>
    </row>
    <row r="8" spans="1:7" ht="15.75" customHeight="1">
      <c r="A8" s="122">
        <v>6</v>
      </c>
      <c r="B8" s="58" t="str">
        <f>Hovedoplysninger!B65</f>
        <v>Mads Hansen</v>
      </c>
      <c r="C8" s="58" t="str">
        <f>Hovedoplysninger!C65</f>
        <v>NIF</v>
      </c>
      <c r="D8" s="59" t="str">
        <f>Hovedoplysninger!D65</f>
        <v>J</v>
      </c>
      <c r="E8" s="59">
        <f>Hovedoplysninger!E65</f>
        <v>0</v>
      </c>
      <c r="F8" s="59">
        <f>Hovedoplysninger!F65</f>
        <v>0</v>
      </c>
      <c r="G8" s="87">
        <f>Hovedoplysninger!S65</f>
        <v>720</v>
      </c>
    </row>
    <row r="9" spans="1:7" ht="15.75" customHeight="1">
      <c r="A9" s="122">
        <v>7</v>
      </c>
      <c r="B9" s="58" t="str">
        <f>Hovedoplysninger!B28</f>
        <v>Malene R. Rasmussen</v>
      </c>
      <c r="C9" s="58" t="str">
        <f>Hovedoplysninger!C28</f>
        <v>Pletten</v>
      </c>
      <c r="D9" s="59" t="str">
        <f>Hovedoplysninger!D28</f>
        <v>J</v>
      </c>
      <c r="E9" s="59">
        <f>Hovedoplysninger!E28</f>
        <v>0</v>
      </c>
      <c r="F9" s="59">
        <f>Hovedoplysninger!F28</f>
        <v>0</v>
      </c>
      <c r="G9" s="87">
        <f>Hovedoplysninger!S28</f>
        <v>683</v>
      </c>
    </row>
    <row r="10" spans="1:7" ht="15.75" customHeight="1">
      <c r="A10" s="122">
        <v>8</v>
      </c>
      <c r="B10" s="58" t="str">
        <f>Hovedoplysninger!B29</f>
        <v>Marcus Christensen</v>
      </c>
      <c r="C10" s="58" t="str">
        <f>Hovedoplysninger!C29</f>
        <v>Trekanten</v>
      </c>
      <c r="D10" s="59" t="str">
        <f>Hovedoplysninger!D29</f>
        <v>J</v>
      </c>
      <c r="E10" s="59">
        <f>Hovedoplysninger!E29</f>
        <v>0</v>
      </c>
      <c r="F10" s="59">
        <f>Hovedoplysninger!F29</f>
        <v>0</v>
      </c>
      <c r="G10" s="87">
        <f>Hovedoplysninger!S29</f>
        <v>632</v>
      </c>
    </row>
    <row r="11" spans="1:7" ht="15.75" customHeight="1">
      <c r="A11" s="122">
        <v>9</v>
      </c>
      <c r="B11" s="58" t="str">
        <f>Hovedoplysninger!B43</f>
        <v>Cecilie K. Pedersen</v>
      </c>
      <c r="C11" s="58" t="str">
        <f>Hovedoplysninger!C43</f>
        <v>Enghaven</v>
      </c>
      <c r="D11" s="59" t="str">
        <f>Hovedoplysninger!D43</f>
        <v>J</v>
      </c>
      <c r="E11" s="59">
        <f>Hovedoplysninger!E43</f>
        <v>0</v>
      </c>
      <c r="F11" s="59">
        <f>Hovedoplysninger!F43</f>
        <v>0</v>
      </c>
      <c r="G11" s="87">
        <f>Hovedoplysninger!S43</f>
        <v>592</v>
      </c>
    </row>
    <row r="12" spans="1:7" ht="15.75" customHeight="1" thickBot="1">
      <c r="A12" s="123">
        <v>10</v>
      </c>
      <c r="B12" s="64" t="str">
        <f>Hovedoplysninger!B64</f>
        <v>Michael Rasmussen</v>
      </c>
      <c r="C12" s="64" t="str">
        <f>Hovedoplysninger!C64</f>
        <v>NIF</v>
      </c>
      <c r="D12" s="65" t="str">
        <f>Hovedoplysninger!D64</f>
        <v>J</v>
      </c>
      <c r="E12" s="65">
        <f>Hovedoplysninger!E64</f>
        <v>0</v>
      </c>
      <c r="F12" s="65">
        <f>Hovedoplysninger!F64</f>
        <v>0</v>
      </c>
      <c r="G12" s="88">
        <f>Hovedoplysninger!S64</f>
        <v>501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printOptions/>
  <pageMargins left="0.75" right="0.75" top="1" bottom="1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23.421875" style="7" customWidth="1"/>
    <col min="3" max="3" width="20.421875" style="10" customWidth="1"/>
    <col min="4" max="6" width="10.7109375" style="3" customWidth="1"/>
    <col min="7" max="7" width="8.7109375" style="12" customWidth="1"/>
  </cols>
  <sheetData>
    <row r="1" ht="24.75" customHeight="1" thickBot="1">
      <c r="B1" s="53" t="s">
        <v>16</v>
      </c>
    </row>
    <row r="2" spans="1:7" s="8" customFormat="1" ht="15.75" customHeight="1">
      <c r="A2" s="121" t="s">
        <v>18</v>
      </c>
      <c r="B2" s="85" t="s">
        <v>6</v>
      </c>
      <c r="C2" s="85" t="s">
        <v>5</v>
      </c>
      <c r="D2" s="77" t="s">
        <v>15</v>
      </c>
      <c r="E2" s="77" t="s">
        <v>16</v>
      </c>
      <c r="F2" s="77" t="s">
        <v>17</v>
      </c>
      <c r="G2" s="86" t="s">
        <v>11</v>
      </c>
    </row>
    <row r="3" spans="1:7" ht="15.75" customHeight="1">
      <c r="A3" s="122">
        <v>1</v>
      </c>
      <c r="B3" s="9" t="str">
        <f>Hovedoplysninger!B60</f>
        <v>Stine N. Johansen</v>
      </c>
      <c r="C3" s="9" t="str">
        <f>Hovedoplysninger!C60</f>
        <v>Stenhuset</v>
      </c>
      <c r="D3" s="6">
        <f>Hovedoplysninger!D60</f>
        <v>0</v>
      </c>
      <c r="E3" s="6" t="str">
        <f>Hovedoplysninger!E60</f>
        <v>J</v>
      </c>
      <c r="F3" s="6">
        <f>Hovedoplysninger!F60</f>
        <v>0</v>
      </c>
      <c r="G3" s="89">
        <f>Hovedoplysninger!S60</f>
        <v>1192</v>
      </c>
    </row>
    <row r="4" spans="1:7" ht="15.75" customHeight="1">
      <c r="A4" s="122">
        <v>2</v>
      </c>
      <c r="B4" s="9" t="str">
        <f>Hovedoplysninger!B63</f>
        <v>Michael From</v>
      </c>
      <c r="C4" s="9" t="str">
        <f>Hovedoplysninger!C63</f>
        <v>ØbwK</v>
      </c>
      <c r="D4" s="6">
        <f>Hovedoplysninger!D63</f>
        <v>0</v>
      </c>
      <c r="E4" s="6" t="str">
        <f>Hovedoplysninger!E63</f>
        <v>J</v>
      </c>
      <c r="F4" s="6">
        <f>Hovedoplysninger!F63</f>
        <v>0</v>
      </c>
      <c r="G4" s="89">
        <f>Hovedoplysninger!S61</f>
        <v>1178</v>
      </c>
    </row>
    <row r="5" spans="1:7" ht="15.75" customHeight="1">
      <c r="A5" s="122">
        <v>3</v>
      </c>
      <c r="B5" s="9" t="str">
        <f>Hovedoplysninger!B56</f>
        <v>Kim Knudsen</v>
      </c>
      <c r="C5" s="9" t="str">
        <f>Hovedoplysninger!C56</f>
        <v>Stenhuset</v>
      </c>
      <c r="D5" s="6">
        <f>Hovedoplysninger!D56</f>
        <v>0</v>
      </c>
      <c r="E5" s="6" t="str">
        <f>Hovedoplysninger!E56</f>
        <v>J</v>
      </c>
      <c r="F5" s="6">
        <f>Hovedoplysninger!F56</f>
        <v>0</v>
      </c>
      <c r="G5" s="89">
        <f>Hovedoplysninger!S56</f>
        <v>1164</v>
      </c>
    </row>
    <row r="6" spans="1:7" ht="15.75" customHeight="1">
      <c r="A6" s="122">
        <v>4</v>
      </c>
      <c r="B6" s="9" t="str">
        <f>Hovedoplysninger!B34</f>
        <v>Maria Nielsen</v>
      </c>
      <c r="C6" s="9" t="str">
        <f>Hovedoplysninger!C34</f>
        <v>Stars and str.</v>
      </c>
      <c r="D6" s="6">
        <f>Hovedoplysninger!D34</f>
        <v>0</v>
      </c>
      <c r="E6" s="6" t="str">
        <f>Hovedoplysninger!E34</f>
        <v>J</v>
      </c>
      <c r="F6" s="6">
        <f>Hovedoplysninger!F34</f>
        <v>0</v>
      </c>
      <c r="G6" s="89">
        <f>Hovedoplysninger!S34</f>
        <v>1136</v>
      </c>
    </row>
    <row r="7" spans="1:7" ht="15.75" customHeight="1">
      <c r="A7" s="122">
        <v>5</v>
      </c>
      <c r="B7" s="9" t="str">
        <f>Hovedoplysninger!B7</f>
        <v>Martin Jessen</v>
      </c>
      <c r="C7" s="9" t="str">
        <f>Hovedoplysninger!C7</f>
        <v>Grindsted</v>
      </c>
      <c r="D7" s="6">
        <f>Hovedoplysninger!D7</f>
        <v>0</v>
      </c>
      <c r="E7" s="6" t="str">
        <f>Hovedoplysninger!E7</f>
        <v>J</v>
      </c>
      <c r="F7" s="6">
        <f>Hovedoplysninger!F7</f>
        <v>0</v>
      </c>
      <c r="G7" s="89">
        <f>Hovedoplysninger!S7</f>
        <v>1102</v>
      </c>
    </row>
    <row r="8" spans="1:7" ht="15.75" customHeight="1">
      <c r="A8" s="122">
        <v>6</v>
      </c>
      <c r="B8" s="9" t="str">
        <f>Hovedoplysninger!B48</f>
        <v>Jeanette Andersen</v>
      </c>
      <c r="C8" s="9" t="str">
        <f>Hovedoplysninger!C48</f>
        <v>Stars and str.</v>
      </c>
      <c r="D8" s="6">
        <f>Hovedoplysninger!D48</f>
        <v>0</v>
      </c>
      <c r="E8" s="6" t="str">
        <f>Hovedoplysninger!E48</f>
        <v>J</v>
      </c>
      <c r="F8" s="6">
        <f>Hovedoplysninger!F48</f>
        <v>0</v>
      </c>
      <c r="G8" s="89">
        <f>Hovedoplysninger!S48</f>
        <v>1050</v>
      </c>
    </row>
    <row r="9" spans="1:7" ht="15.75" customHeight="1">
      <c r="A9" s="122">
        <v>7</v>
      </c>
      <c r="B9" s="9" t="str">
        <f>Hovedoplysninger!B36</f>
        <v>Line Svenningsen</v>
      </c>
      <c r="C9" s="9" t="str">
        <f>Hovedoplysninger!C36</f>
        <v>ØbwK</v>
      </c>
      <c r="D9" s="6">
        <f>Hovedoplysninger!D36</f>
        <v>0</v>
      </c>
      <c r="E9" s="6" t="str">
        <f>Hovedoplysninger!E36</f>
        <v>J</v>
      </c>
      <c r="F9" s="6">
        <f>Hovedoplysninger!F36</f>
        <v>0</v>
      </c>
      <c r="G9" s="89">
        <f>Hovedoplysninger!S36</f>
        <v>979</v>
      </c>
    </row>
    <row r="10" spans="1:7" ht="15.75" customHeight="1">
      <c r="A10" s="122">
        <v>8</v>
      </c>
      <c r="B10" s="9" t="str">
        <f>Hovedoplysninger!B35</f>
        <v>Pernille Rasmussen</v>
      </c>
      <c r="C10" s="9" t="str">
        <f>Hovedoplysninger!C35</f>
        <v>Stars and str.</v>
      </c>
      <c r="D10" s="6">
        <f>Hovedoplysninger!D35</f>
        <v>0</v>
      </c>
      <c r="E10" s="6" t="str">
        <f>Hovedoplysninger!E35</f>
        <v>J</v>
      </c>
      <c r="F10" s="6">
        <f>Hovedoplysninger!F35</f>
        <v>0</v>
      </c>
      <c r="G10" s="89">
        <f>Hovedoplysninger!S35</f>
        <v>977</v>
      </c>
    </row>
    <row r="11" spans="1:7" ht="15.75" customHeight="1">
      <c r="A11" s="122">
        <v>9</v>
      </c>
      <c r="B11" s="9" t="str">
        <f>Hovedoplysninger!B18</f>
        <v>Jesper Jensen</v>
      </c>
      <c r="C11" s="9" t="str">
        <f>Hovedoplysninger!C18</f>
        <v>Vestenvinden</v>
      </c>
      <c r="D11" s="6">
        <f>Hovedoplysninger!D18</f>
        <v>0</v>
      </c>
      <c r="E11" s="6" t="str">
        <f>Hovedoplysninger!E18</f>
        <v>J</v>
      </c>
      <c r="F11" s="6">
        <f>Hovedoplysninger!F18</f>
        <v>0</v>
      </c>
      <c r="G11" s="89">
        <f>Hovedoplysninger!S18</f>
        <v>927</v>
      </c>
    </row>
    <row r="12" spans="1:7" ht="15.75" customHeight="1">
      <c r="A12" s="122">
        <v>10</v>
      </c>
      <c r="B12" s="9" t="str">
        <f>Hovedoplysninger!B44</f>
        <v>Kasper Skøtt</v>
      </c>
      <c r="C12" s="9" t="str">
        <f>Hovedoplysninger!C44</f>
        <v>Thor 94</v>
      </c>
      <c r="D12" s="6">
        <f>Hovedoplysninger!D44</f>
        <v>0</v>
      </c>
      <c r="E12" s="6" t="str">
        <f>Hovedoplysninger!E44</f>
        <v>J</v>
      </c>
      <c r="F12" s="6">
        <f>Hovedoplysninger!F44</f>
        <v>0</v>
      </c>
      <c r="G12" s="89">
        <f>Hovedoplysninger!S44</f>
        <v>927</v>
      </c>
    </row>
    <row r="13" spans="1:7" ht="15.75" customHeight="1">
      <c r="A13" s="122">
        <v>11</v>
      </c>
      <c r="B13" s="9" t="str">
        <f>Hovedoplysninger!B50</f>
        <v>Philip Poulsen</v>
      </c>
      <c r="C13" s="9" t="str">
        <f>Hovedoplysninger!C50</f>
        <v>Ebeltrillerne</v>
      </c>
      <c r="D13" s="6">
        <f>Hovedoplysninger!D50</f>
        <v>0</v>
      </c>
      <c r="E13" s="6" t="str">
        <f>Hovedoplysninger!E50</f>
        <v>J</v>
      </c>
      <c r="F13" s="6">
        <f>Hovedoplysninger!F50</f>
        <v>0</v>
      </c>
      <c r="G13" s="89">
        <f>Hovedoplysninger!S50</f>
        <v>915</v>
      </c>
    </row>
    <row r="14" spans="1:7" ht="15.75" customHeight="1">
      <c r="A14" s="122">
        <v>12</v>
      </c>
      <c r="B14" s="9" t="str">
        <f>Hovedoplysninger!B54</f>
        <v>Rikke Rasmussen</v>
      </c>
      <c r="C14" s="9" t="str">
        <f>Hovedoplysninger!C54</f>
        <v>Stars and str.</v>
      </c>
      <c r="D14" s="6">
        <f>Hovedoplysninger!D54</f>
        <v>0</v>
      </c>
      <c r="E14" s="6" t="str">
        <f>Hovedoplysninger!E54</f>
        <v>J</v>
      </c>
      <c r="F14" s="6">
        <f>Hovedoplysninger!F54</f>
        <v>0</v>
      </c>
      <c r="G14" s="89">
        <f>Hovedoplysninger!S54</f>
        <v>878</v>
      </c>
    </row>
    <row r="15" spans="1:7" ht="15.75" customHeight="1">
      <c r="A15" s="122">
        <v>13</v>
      </c>
      <c r="B15" s="9" t="str">
        <f>Hovedoplysninger!B38</f>
        <v>Jonas Valentin</v>
      </c>
      <c r="C15" s="9" t="str">
        <f>Hovedoplysninger!C38</f>
        <v>Trekanten</v>
      </c>
      <c r="D15" s="6">
        <f>Hovedoplysninger!D38</f>
        <v>0</v>
      </c>
      <c r="E15" s="6" t="str">
        <f>Hovedoplysninger!E38</f>
        <v>J</v>
      </c>
      <c r="F15" s="6">
        <f>Hovedoplysninger!F38</f>
        <v>0</v>
      </c>
      <c r="G15" s="89">
        <f>Hovedoplysninger!S38</f>
        <v>833</v>
      </c>
    </row>
    <row r="16" spans="1:7" ht="15.75" customHeight="1">
      <c r="A16" s="122">
        <v>14</v>
      </c>
      <c r="B16" s="9" t="str">
        <f>Hovedoplysninger!B45</f>
        <v>Nicolai Hansen</v>
      </c>
      <c r="C16" s="9" t="str">
        <f>Hovedoplysninger!C45</f>
        <v>Thor 94</v>
      </c>
      <c r="D16" s="6">
        <f>Hovedoplysninger!D45</f>
        <v>0</v>
      </c>
      <c r="E16" s="6" t="str">
        <f>Hovedoplysninger!E45</f>
        <v>J</v>
      </c>
      <c r="F16" s="6">
        <f>Hovedoplysninger!F45</f>
        <v>0</v>
      </c>
      <c r="G16" s="89">
        <f>Hovedoplysninger!S45</f>
        <v>829</v>
      </c>
    </row>
    <row r="17" spans="1:7" ht="15.75" customHeight="1">
      <c r="A17" s="122">
        <v>15</v>
      </c>
      <c r="B17" s="9" t="str">
        <f>Hovedoplysninger!B19</f>
        <v>Kenneth Jensen</v>
      </c>
      <c r="C17" s="9" t="str">
        <f>Hovedoplysninger!C19</f>
        <v>Vestenvinden</v>
      </c>
      <c r="D17" s="6">
        <f>Hovedoplysninger!D19</f>
        <v>0</v>
      </c>
      <c r="E17" s="6" t="str">
        <f>Hovedoplysninger!E19</f>
        <v>J</v>
      </c>
      <c r="F17" s="6">
        <f>Hovedoplysninger!F19</f>
        <v>0</v>
      </c>
      <c r="G17" s="89">
        <f>Hovedoplysninger!S19</f>
        <v>824</v>
      </c>
    </row>
    <row r="18" spans="1:7" ht="15.75" customHeight="1">
      <c r="A18" s="122">
        <v>16</v>
      </c>
      <c r="B18" s="9" t="str">
        <f>Hovedoplysninger!B51</f>
        <v>William Kristensen</v>
      </c>
      <c r="C18" s="9" t="str">
        <f>Hovedoplysninger!C51</f>
        <v>Ebeltrillerne</v>
      </c>
      <c r="D18" s="6">
        <f>Hovedoplysninger!D51</f>
        <v>0</v>
      </c>
      <c r="E18" s="6" t="str">
        <f>Hovedoplysninger!E51</f>
        <v>J</v>
      </c>
      <c r="F18" s="6">
        <f>Hovedoplysninger!F51</f>
        <v>0</v>
      </c>
      <c r="G18" s="89">
        <f>Hovedoplysninger!S51</f>
        <v>809</v>
      </c>
    </row>
    <row r="19" spans="1:7" ht="15.75" customHeight="1">
      <c r="A19" s="122">
        <v>17</v>
      </c>
      <c r="B19" s="9" t="str">
        <f>Hovedoplysninger!B33</f>
        <v>Peter Kjær Jørgensen</v>
      </c>
      <c r="C19" s="9" t="str">
        <f>Hovedoplysninger!C33</f>
        <v>Pletten</v>
      </c>
      <c r="D19" s="6">
        <f>Hovedoplysninger!D33</f>
        <v>0</v>
      </c>
      <c r="E19" s="6" t="str">
        <f>Hovedoplysninger!E33</f>
        <v>J</v>
      </c>
      <c r="F19" s="6">
        <f>Hovedoplysninger!F33</f>
        <v>0</v>
      </c>
      <c r="G19" s="89">
        <f>Hovedoplysninger!S33</f>
        <v>800</v>
      </c>
    </row>
    <row r="20" spans="1:7" ht="15.75" customHeight="1">
      <c r="A20" s="122">
        <v>18</v>
      </c>
      <c r="B20" s="9" t="str">
        <f>Hovedoplysninger!B42</f>
        <v>Matine M. Madsen</v>
      </c>
      <c r="C20" s="9" t="str">
        <f>Hovedoplysninger!C42</f>
        <v>Enghaven</v>
      </c>
      <c r="D20" s="6">
        <f>Hovedoplysninger!D42</f>
        <v>0</v>
      </c>
      <c r="E20" s="6" t="str">
        <f>Hovedoplysninger!E42</f>
        <v>J</v>
      </c>
      <c r="F20" s="6">
        <f>Hovedoplysninger!F42</f>
        <v>0</v>
      </c>
      <c r="G20" s="89">
        <f>Hovedoplysninger!S42</f>
        <v>759</v>
      </c>
    </row>
    <row r="21" spans="1:7" ht="15.75" customHeight="1">
      <c r="A21" s="122">
        <v>19</v>
      </c>
      <c r="B21" s="9" t="str">
        <f>Hovedoplysninger!B37</f>
        <v>Morten Munk</v>
      </c>
      <c r="C21" s="9" t="str">
        <f>Hovedoplysninger!C37</f>
        <v>Grindsted</v>
      </c>
      <c r="D21" s="6">
        <f>Hovedoplysninger!D37</f>
        <v>0</v>
      </c>
      <c r="E21" s="6" t="str">
        <f>Hovedoplysninger!E37</f>
        <v>J</v>
      </c>
      <c r="F21" s="6">
        <f>Hovedoplysninger!F37</f>
        <v>0</v>
      </c>
      <c r="G21" s="89">
        <f>Hovedoplysninger!S37</f>
        <v>745</v>
      </c>
    </row>
    <row r="22" spans="1:7" ht="15.75" customHeight="1">
      <c r="A22" s="122">
        <v>20</v>
      </c>
      <c r="B22" s="9" t="str">
        <f>Hovedoplysninger!B30</f>
        <v>Rasmus S. Christensen</v>
      </c>
      <c r="C22" s="9" t="str">
        <f>Hovedoplysninger!C30</f>
        <v>Pletten</v>
      </c>
      <c r="D22" s="6">
        <f>Hovedoplysninger!D30</f>
        <v>0</v>
      </c>
      <c r="E22" s="6" t="str">
        <f>Hovedoplysninger!E30</f>
        <v>J</v>
      </c>
      <c r="F22" s="6">
        <f>Hovedoplysninger!F30</f>
        <v>0</v>
      </c>
      <c r="G22" s="89">
        <f>Hovedoplysninger!S30</f>
        <v>515</v>
      </c>
    </row>
    <row r="23" spans="1:7" ht="15.75" customHeight="1">
      <c r="A23" s="122">
        <v>21</v>
      </c>
      <c r="B23" s="9" t="str">
        <f>Hovedoplysninger!B31</f>
        <v>Michael Pham</v>
      </c>
      <c r="C23" s="9" t="str">
        <f>Hovedoplysninger!C31</f>
        <v>Ribe</v>
      </c>
      <c r="D23" s="6">
        <f>Hovedoplysninger!D31</f>
        <v>0</v>
      </c>
      <c r="E23" s="6" t="str">
        <f>Hovedoplysninger!E31</f>
        <v>J</v>
      </c>
      <c r="F23" s="6">
        <f>Hovedoplysninger!F31</f>
        <v>0</v>
      </c>
      <c r="G23" s="89">
        <f>Hovedoplysninger!S31</f>
        <v>352</v>
      </c>
    </row>
    <row r="24" spans="1:7" ht="15.75" customHeight="1" thickBot="1">
      <c r="A24" s="123">
        <v>22</v>
      </c>
      <c r="B24" s="90" t="str">
        <f>Hovedoplysninger!B6</f>
        <v>Lasse Kristensen</v>
      </c>
      <c r="C24" s="90" t="str">
        <f>Hovedoplysninger!C6</f>
        <v>Grindsted</v>
      </c>
      <c r="D24" s="62">
        <f>Hovedoplysninger!D6</f>
        <v>0</v>
      </c>
      <c r="E24" s="62" t="str">
        <f>Hovedoplysninger!E6</f>
        <v>J</v>
      </c>
      <c r="F24" s="62">
        <f>Hovedoplysninger!F6</f>
        <v>0</v>
      </c>
      <c r="G24" s="91">
        <f>Hovedoplysninger!S6</f>
        <v>272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printOptions/>
  <pageMargins left="0.75" right="0.75" top="1" bottom="1" header="0" footer="0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31.8515625" style="7" customWidth="1"/>
    <col min="3" max="3" width="20.421875" style="10" customWidth="1"/>
    <col min="4" max="6" width="10.7109375" style="3" customWidth="1"/>
    <col min="7" max="7" width="8.7109375" style="12" customWidth="1"/>
  </cols>
  <sheetData>
    <row r="1" ht="24.75" customHeight="1" thickBot="1">
      <c r="B1" s="53" t="s">
        <v>17</v>
      </c>
    </row>
    <row r="2" spans="1:7" s="8" customFormat="1" ht="15.75" customHeight="1">
      <c r="A2" s="121" t="s">
        <v>18</v>
      </c>
      <c r="B2" s="85" t="s">
        <v>6</v>
      </c>
      <c r="C2" s="85" t="s">
        <v>5</v>
      </c>
      <c r="D2" s="77" t="s">
        <v>15</v>
      </c>
      <c r="E2" s="77" t="s">
        <v>16</v>
      </c>
      <c r="F2" s="77" t="s">
        <v>17</v>
      </c>
      <c r="G2" s="86" t="s">
        <v>11</v>
      </c>
    </row>
    <row r="3" spans="1:7" ht="15.75" customHeight="1">
      <c r="A3" s="122">
        <v>1</v>
      </c>
      <c r="B3" s="9" t="str">
        <f>Hovedoplysninger!B61</f>
        <v>Andreas Ydesen</v>
      </c>
      <c r="C3" s="9" t="str">
        <f>Hovedoplysninger!C61</f>
        <v>Stenhuset</v>
      </c>
      <c r="D3" s="6">
        <f>Hovedoplysninger!D61</f>
        <v>0</v>
      </c>
      <c r="E3" s="6">
        <f>Hovedoplysninger!E61</f>
        <v>0</v>
      </c>
      <c r="F3" s="6" t="str">
        <f>Hovedoplysninger!F61</f>
        <v>J</v>
      </c>
      <c r="G3" s="89">
        <f>Hovedoplysninger!S61</f>
        <v>1178</v>
      </c>
    </row>
    <row r="4" spans="1:7" ht="15.75" customHeight="1">
      <c r="A4" s="122">
        <v>2</v>
      </c>
      <c r="B4" s="9" t="str">
        <f>Hovedoplysninger!B41</f>
        <v>Carsten W. Hansen</v>
      </c>
      <c r="C4" s="9" t="str">
        <f>Hovedoplysninger!C41</f>
        <v>Grindsted</v>
      </c>
      <c r="D4" s="6">
        <f>Hovedoplysninger!D41</f>
        <v>0</v>
      </c>
      <c r="E4" s="6">
        <f>Hovedoplysninger!E41</f>
        <v>0</v>
      </c>
      <c r="F4" s="6" t="str">
        <f>Hovedoplysninger!F41</f>
        <v>J</v>
      </c>
      <c r="G4" s="89">
        <f>Hovedoplysninger!S41</f>
        <v>1140</v>
      </c>
    </row>
    <row r="5" spans="1:7" ht="15.75" customHeight="1">
      <c r="A5" s="122">
        <v>3</v>
      </c>
      <c r="B5" s="9" t="str">
        <f>Hovedoplysninger!B10</f>
        <v>Thomas Olesen</v>
      </c>
      <c r="C5" s="9" t="str">
        <f>Hovedoplysninger!C10</f>
        <v>Grindsted</v>
      </c>
      <c r="D5" s="6">
        <f>Hovedoplysninger!D10</f>
        <v>0</v>
      </c>
      <c r="E5" s="6">
        <f>Hovedoplysninger!E10</f>
        <v>0</v>
      </c>
      <c r="F5" s="6" t="str">
        <f>Hovedoplysninger!F10</f>
        <v>J</v>
      </c>
      <c r="G5" s="89">
        <f>Hovedoplysninger!S10</f>
        <v>1135</v>
      </c>
    </row>
    <row r="6" spans="1:7" ht="15.75" customHeight="1">
      <c r="A6" s="122">
        <v>4</v>
      </c>
      <c r="B6" s="9" t="str">
        <f>Hovedoplysninger!B3</f>
        <v>Julie Jepsen</v>
      </c>
      <c r="C6" s="9" t="str">
        <f>Hovedoplysninger!C3</f>
        <v>Ribe</v>
      </c>
      <c r="D6" s="6">
        <f>Hovedoplysninger!D3</f>
        <v>0</v>
      </c>
      <c r="E6" s="6">
        <f>Hovedoplysninger!E3</f>
        <v>0</v>
      </c>
      <c r="F6" s="6" t="str">
        <f>Hovedoplysninger!F3</f>
        <v>J</v>
      </c>
      <c r="G6" s="89">
        <f>Hovedoplysninger!S3</f>
        <v>1123</v>
      </c>
    </row>
    <row r="7" spans="1:7" ht="15.75" customHeight="1">
      <c r="A7" s="122">
        <v>5</v>
      </c>
      <c r="B7" s="9" t="str">
        <f>Hovedoplysninger!B52</f>
        <v>Kevin Magnussen</v>
      </c>
      <c r="C7" s="9" t="str">
        <f>Hovedoplysninger!C52</f>
        <v>Stenhuset</v>
      </c>
      <c r="D7" s="6">
        <f>Hovedoplysninger!D52</f>
        <v>0</v>
      </c>
      <c r="E7" s="6">
        <f>Hovedoplysninger!E52</f>
        <v>0</v>
      </c>
      <c r="F7" s="6" t="str">
        <f>Hovedoplysninger!F52</f>
        <v>J</v>
      </c>
      <c r="G7" s="89">
        <f>Hovedoplysninger!S52</f>
        <v>1105</v>
      </c>
    </row>
    <row r="8" spans="1:7" ht="15.75" customHeight="1">
      <c r="A8" s="122">
        <v>6</v>
      </c>
      <c r="B8" s="9" t="str">
        <f>Hovedoplysninger!B40</f>
        <v>Lasse Scherlund</v>
      </c>
      <c r="C8" s="9" t="str">
        <f>Hovedoplysninger!C40</f>
        <v>Grindsted</v>
      </c>
      <c r="D8" s="6">
        <f>Hovedoplysninger!D40</f>
        <v>0</v>
      </c>
      <c r="E8" s="6">
        <f>Hovedoplysninger!E40</f>
        <v>0</v>
      </c>
      <c r="F8" s="6" t="str">
        <f>Hovedoplysninger!F40</f>
        <v>J</v>
      </c>
      <c r="G8" s="89">
        <f>Hovedoplysninger!S40</f>
        <v>1104</v>
      </c>
    </row>
    <row r="9" spans="1:7" ht="15.75" customHeight="1">
      <c r="A9" s="122">
        <v>7</v>
      </c>
      <c r="B9" s="9" t="str">
        <f>Hovedoplysninger!B5</f>
        <v>Torben Jørgensen</v>
      </c>
      <c r="C9" s="9" t="str">
        <f>Hovedoplysninger!C5</f>
        <v>Grindsted</v>
      </c>
      <c r="D9" s="6">
        <f>Hovedoplysninger!D5</f>
        <v>0</v>
      </c>
      <c r="E9" s="6">
        <f>Hovedoplysninger!E5</f>
        <v>0</v>
      </c>
      <c r="F9" s="6" t="str">
        <f>Hovedoplysninger!F5</f>
        <v>J</v>
      </c>
      <c r="G9" s="89">
        <f>Hovedoplysninger!S5</f>
        <v>1098</v>
      </c>
    </row>
    <row r="10" spans="1:7" ht="15.75" customHeight="1">
      <c r="A10" s="122">
        <v>8</v>
      </c>
      <c r="B10" s="9" t="str">
        <f>Hovedoplysninger!B14</f>
        <v>Mikkel Mortensen</v>
      </c>
      <c r="C10" s="9" t="str">
        <f>Hovedoplysninger!C14</f>
        <v>Enghaven</v>
      </c>
      <c r="D10" s="6">
        <f>Hovedoplysninger!D14</f>
        <v>0</v>
      </c>
      <c r="E10" s="6">
        <f>Hovedoplysninger!E14</f>
        <v>0</v>
      </c>
      <c r="F10" s="6" t="str">
        <f>Hovedoplysninger!F14</f>
        <v>J</v>
      </c>
      <c r="G10" s="89">
        <f>Hovedoplysninger!S14</f>
        <v>1084</v>
      </c>
    </row>
    <row r="11" spans="1:7" ht="15.75" customHeight="1">
      <c r="A11" s="122">
        <v>9</v>
      </c>
      <c r="B11" s="9" t="str">
        <f>Hovedoplysninger!B47</f>
        <v>Randi Christensen</v>
      </c>
      <c r="C11" s="9" t="str">
        <f>Hovedoplysninger!C47</f>
        <v>Stenhuset</v>
      </c>
      <c r="D11" s="6">
        <f>Hovedoplysninger!D47</f>
        <v>0</v>
      </c>
      <c r="E11" s="6">
        <f>Hovedoplysninger!E47</f>
        <v>0</v>
      </c>
      <c r="F11" s="6" t="str">
        <f>Hovedoplysninger!F47</f>
        <v>J</v>
      </c>
      <c r="G11" s="89">
        <f>Hovedoplysninger!S47</f>
        <v>1067</v>
      </c>
    </row>
    <row r="12" spans="1:7" ht="15.75" customHeight="1">
      <c r="A12" s="122">
        <v>10</v>
      </c>
      <c r="B12" s="9" t="str">
        <f>Hovedoplysninger!B9</f>
        <v>Lars A. Pedersen</v>
      </c>
      <c r="C12" s="9" t="str">
        <f>Hovedoplysninger!C9</f>
        <v>Thor 94</v>
      </c>
      <c r="D12" s="6">
        <f>Hovedoplysninger!D9</f>
        <v>0</v>
      </c>
      <c r="E12" s="6">
        <f>Hovedoplysninger!E9</f>
        <v>0</v>
      </c>
      <c r="F12" s="6" t="str">
        <f>Hovedoplysninger!F9</f>
        <v>J</v>
      </c>
      <c r="G12" s="89">
        <f>Hovedoplysninger!S9</f>
        <v>1060</v>
      </c>
    </row>
    <row r="13" spans="1:7" ht="15.75" customHeight="1">
      <c r="A13" s="122">
        <v>11</v>
      </c>
      <c r="B13" s="9" t="str">
        <f>Hovedoplysninger!B46</f>
        <v>Heidi B. Madsen</v>
      </c>
      <c r="C13" s="9" t="str">
        <f>Hovedoplysninger!C46</f>
        <v>Stenhuset</v>
      </c>
      <c r="D13" s="6">
        <f>Hovedoplysninger!D46</f>
        <v>0</v>
      </c>
      <c r="E13" s="6">
        <f>Hovedoplysninger!E46</f>
        <v>0</v>
      </c>
      <c r="F13" s="6" t="str">
        <f>Hovedoplysninger!F46</f>
        <v>J</v>
      </c>
      <c r="G13" s="89">
        <f>Hovedoplysninger!S46</f>
        <v>1051</v>
      </c>
    </row>
    <row r="14" spans="1:7" ht="15.75" customHeight="1">
      <c r="A14" s="122">
        <v>12</v>
      </c>
      <c r="B14" s="9" t="str">
        <f>Hovedoplysninger!B23</f>
        <v>Lasse Poulsen</v>
      </c>
      <c r="C14" s="9" t="str">
        <f>Hovedoplysninger!C23</f>
        <v>Ribe</v>
      </c>
      <c r="D14" s="6">
        <f>Hovedoplysninger!D23</f>
        <v>0</v>
      </c>
      <c r="E14" s="6">
        <f>Hovedoplysninger!E23</f>
        <v>0</v>
      </c>
      <c r="F14" s="6" t="str">
        <f>Hovedoplysninger!F23</f>
        <v>J</v>
      </c>
      <c r="G14" s="89">
        <f>Hovedoplysninger!S23</f>
        <v>1046</v>
      </c>
    </row>
    <row r="15" spans="1:7" ht="15.75" customHeight="1">
      <c r="A15" s="122">
        <v>13</v>
      </c>
      <c r="B15" s="9" t="str">
        <f>Hovedoplysninger!B57</f>
        <v>Martin B. Jensen</v>
      </c>
      <c r="C15" s="9" t="str">
        <f>Hovedoplysninger!C57</f>
        <v>Stenhuset</v>
      </c>
      <c r="D15" s="6">
        <f>Hovedoplysninger!D57</f>
        <v>0</v>
      </c>
      <c r="E15" s="6">
        <f>Hovedoplysninger!E57</f>
        <v>0</v>
      </c>
      <c r="F15" s="6" t="str">
        <f>Hovedoplysninger!F57</f>
        <v>J</v>
      </c>
      <c r="G15" s="89">
        <f>Hovedoplysninger!S57</f>
        <v>1031</v>
      </c>
    </row>
    <row r="16" spans="1:7" ht="15.75" customHeight="1">
      <c r="A16" s="122">
        <v>14</v>
      </c>
      <c r="B16" s="9" t="str">
        <f>Hovedoplysninger!B2</f>
        <v>Nadia Jepsen</v>
      </c>
      <c r="C16" s="9" t="str">
        <f>Hovedoplysninger!C2</f>
        <v>Ribe</v>
      </c>
      <c r="D16" s="6">
        <f>Hovedoplysninger!D2</f>
        <v>0</v>
      </c>
      <c r="E16" s="6">
        <f>Hovedoplysninger!E2</f>
        <v>0</v>
      </c>
      <c r="F16" s="6" t="str">
        <f>Hovedoplysninger!F2</f>
        <v>J</v>
      </c>
      <c r="G16" s="89">
        <f>Hovedoplysninger!S2</f>
        <v>1029</v>
      </c>
    </row>
    <row r="17" spans="1:7" ht="15.75" customHeight="1">
      <c r="A17" s="122">
        <v>15</v>
      </c>
      <c r="B17" s="9" t="str">
        <f>Hovedoplysninger!B22</f>
        <v>Jacob Larsen</v>
      </c>
      <c r="C17" s="9" t="str">
        <f>Hovedoplysninger!C22</f>
        <v>Ribe</v>
      </c>
      <c r="D17" s="6">
        <f>Hovedoplysninger!D22</f>
        <v>0</v>
      </c>
      <c r="E17" s="6">
        <f>Hovedoplysninger!E22</f>
        <v>0</v>
      </c>
      <c r="F17" s="6" t="str">
        <f>Hovedoplysninger!F22</f>
        <v>J</v>
      </c>
      <c r="G17" s="89">
        <f>Hovedoplysninger!S22</f>
        <v>1027</v>
      </c>
    </row>
    <row r="18" spans="1:7" ht="15.75" customHeight="1">
      <c r="A18" s="122">
        <v>16</v>
      </c>
      <c r="B18" s="9" t="str">
        <f>Hovedoplysninger!B25</f>
        <v>Camilla Guldbrand</v>
      </c>
      <c r="C18" s="9" t="str">
        <f>Hovedoplysninger!C25</f>
        <v>Enghaven</v>
      </c>
      <c r="D18" s="6">
        <f>Hovedoplysninger!D25</f>
        <v>0</v>
      </c>
      <c r="E18" s="6">
        <f>Hovedoplysninger!E25</f>
        <v>0</v>
      </c>
      <c r="F18" s="6" t="str">
        <f>Hovedoplysninger!F25</f>
        <v>J</v>
      </c>
      <c r="G18" s="89">
        <f>Hovedoplysninger!S25</f>
        <v>1025</v>
      </c>
    </row>
    <row r="19" spans="1:7" ht="15.75" customHeight="1">
      <c r="A19" s="122">
        <v>17</v>
      </c>
      <c r="B19" s="9" t="str">
        <f>Hovedoplysninger!B32</f>
        <v>Nicole R.  Rasmussen</v>
      </c>
      <c r="C19" s="9" t="str">
        <f>Hovedoplysninger!C32</f>
        <v>Pletten</v>
      </c>
      <c r="D19" s="6">
        <f>Hovedoplysninger!D32</f>
        <v>0</v>
      </c>
      <c r="E19" s="6">
        <f>Hovedoplysninger!E32</f>
        <v>0</v>
      </c>
      <c r="F19" s="6" t="str">
        <f>Hovedoplysninger!F32</f>
        <v>J</v>
      </c>
      <c r="G19" s="89">
        <f>Hovedoplysninger!S32</f>
        <v>1020</v>
      </c>
    </row>
    <row r="20" spans="1:7" ht="15.75" customHeight="1">
      <c r="A20" s="122">
        <v>18</v>
      </c>
      <c r="B20" s="9" t="str">
        <f>Hovedoplysninger!B4</f>
        <v>Michael Jessen</v>
      </c>
      <c r="C20" s="9" t="str">
        <f>Hovedoplysninger!C4</f>
        <v>Grindsted</v>
      </c>
      <c r="D20" s="6">
        <f>Hovedoplysninger!D4</f>
        <v>0</v>
      </c>
      <c r="E20" s="6">
        <f>Hovedoplysninger!E4</f>
        <v>0</v>
      </c>
      <c r="F20" s="6" t="str">
        <f>Hovedoplysninger!F4</f>
        <v>J</v>
      </c>
      <c r="G20" s="89">
        <f>Hovedoplysninger!S4</f>
        <v>991</v>
      </c>
    </row>
    <row r="21" spans="1:7" ht="15.75" customHeight="1">
      <c r="A21" s="122">
        <v>19</v>
      </c>
      <c r="B21" s="9" t="str">
        <f>Hovedoplysninger!B11</f>
        <v>Glenn Christiansen</v>
      </c>
      <c r="C21" s="9" t="str">
        <f>Hovedoplysninger!C11</f>
        <v>Grindsted</v>
      </c>
      <c r="D21" s="6">
        <f>Hovedoplysninger!D11</f>
        <v>0</v>
      </c>
      <c r="E21" s="6">
        <f>Hovedoplysninger!E11</f>
        <v>0</v>
      </c>
      <c r="F21" s="6" t="str">
        <f>Hovedoplysninger!F11</f>
        <v>J</v>
      </c>
      <c r="G21" s="89">
        <f>Hovedoplysninger!S11</f>
        <v>964</v>
      </c>
    </row>
    <row r="22" spans="1:7" ht="15.75" customHeight="1">
      <c r="A22" s="122">
        <v>20</v>
      </c>
      <c r="B22" s="9" t="str">
        <f>Hovedoplysninger!B15</f>
        <v>Kasper Krogholm</v>
      </c>
      <c r="C22" s="9" t="str">
        <f>Hovedoplysninger!C15</f>
        <v>Enghaven</v>
      </c>
      <c r="D22" s="6">
        <f>Hovedoplysninger!D15</f>
        <v>0</v>
      </c>
      <c r="E22" s="6">
        <f>Hovedoplysninger!E15</f>
        <v>0</v>
      </c>
      <c r="F22" s="6" t="str">
        <f>Hovedoplysninger!F15</f>
        <v>J</v>
      </c>
      <c r="G22" s="89">
        <f>Hovedoplysninger!S15</f>
        <v>957</v>
      </c>
    </row>
    <row r="23" spans="1:7" ht="15.75" customHeight="1">
      <c r="A23" s="122">
        <v>21</v>
      </c>
      <c r="B23" s="9" t="str">
        <f>Hovedoplysninger!B20</f>
        <v>Stephen Jensen</v>
      </c>
      <c r="C23" s="9" t="str">
        <f>Hovedoplysninger!C20</f>
        <v>Vestenvinden</v>
      </c>
      <c r="D23" s="6">
        <f>Hovedoplysninger!D20</f>
        <v>0</v>
      </c>
      <c r="E23" s="6">
        <f>Hovedoplysninger!E20</f>
        <v>0</v>
      </c>
      <c r="F23" s="6" t="str">
        <f>Hovedoplysninger!F20</f>
        <v>J</v>
      </c>
      <c r="G23" s="89">
        <f>Hovedoplysninger!S20</f>
        <v>938</v>
      </c>
    </row>
    <row r="24" spans="1:7" ht="15.75" customHeight="1">
      <c r="A24" s="122">
        <v>22</v>
      </c>
      <c r="B24" s="9" t="str">
        <f>Hovedoplysninger!B53</f>
        <v>Sabrina Nielsen</v>
      </c>
      <c r="C24" s="9" t="str">
        <f>Hovedoplysninger!C53</f>
        <v>Stenhuset</v>
      </c>
      <c r="D24" s="6">
        <f>Hovedoplysninger!D53</f>
        <v>0</v>
      </c>
      <c r="E24" s="6">
        <f>Hovedoplysninger!E53</f>
        <v>0</v>
      </c>
      <c r="F24" s="6" t="str">
        <f>Hovedoplysninger!F53</f>
        <v>J</v>
      </c>
      <c r="G24" s="89">
        <f>Hovedoplysninger!S53</f>
        <v>934</v>
      </c>
    </row>
    <row r="25" spans="1:7" ht="15.75" customHeight="1">
      <c r="A25" s="122">
        <v>23</v>
      </c>
      <c r="B25" s="9" t="str">
        <f>Hovedoplysninger!B58</f>
        <v>Sandra Mortensen</v>
      </c>
      <c r="C25" s="9" t="str">
        <f>Hovedoplysninger!C58</f>
        <v>NIF</v>
      </c>
      <c r="D25" s="6">
        <f>Hovedoplysninger!D58</f>
        <v>0</v>
      </c>
      <c r="E25" s="6">
        <f>Hovedoplysninger!E58</f>
        <v>0</v>
      </c>
      <c r="F25" s="6" t="str">
        <f>Hovedoplysninger!F58</f>
        <v>J</v>
      </c>
      <c r="G25" s="89">
        <f>Hovedoplysninger!S58</f>
        <v>916</v>
      </c>
    </row>
    <row r="26" spans="1:7" ht="15.75" customHeight="1">
      <c r="A26" s="122">
        <v>24</v>
      </c>
      <c r="B26" s="9" t="str">
        <f>Hovedoplysninger!B59</f>
        <v>Martin Pellegård</v>
      </c>
      <c r="C26" s="9" t="str">
        <f>Hovedoplysninger!C59</f>
        <v>NIF</v>
      </c>
      <c r="D26" s="6">
        <f>Hovedoplysninger!D59</f>
        <v>0</v>
      </c>
      <c r="E26" s="6">
        <f>Hovedoplysninger!E59</f>
        <v>0</v>
      </c>
      <c r="F26" s="6" t="str">
        <f>Hovedoplysninger!F59</f>
        <v>J</v>
      </c>
      <c r="G26" s="89">
        <f>Hovedoplysninger!S59</f>
        <v>913</v>
      </c>
    </row>
    <row r="27" spans="1:7" ht="15.75" customHeight="1">
      <c r="A27" s="122">
        <v>25</v>
      </c>
      <c r="B27" s="9" t="str">
        <f>Hovedoplysninger!B39</f>
        <v>Christopher Bengt</v>
      </c>
      <c r="C27" s="9" t="str">
        <f>Hovedoplysninger!C39</f>
        <v>Trekanten</v>
      </c>
      <c r="D27" s="6">
        <f>Hovedoplysninger!D39</f>
        <v>0</v>
      </c>
      <c r="E27" s="6">
        <f>Hovedoplysninger!E39</f>
        <v>0</v>
      </c>
      <c r="F27" s="6" t="str">
        <f>Hovedoplysninger!F39</f>
        <v>J</v>
      </c>
      <c r="G27" s="89">
        <f>Hovedoplysninger!S39</f>
        <v>904</v>
      </c>
    </row>
    <row r="28" spans="1:7" ht="15.75" customHeight="1">
      <c r="A28" s="122">
        <v>26</v>
      </c>
      <c r="B28" s="9" t="str">
        <f>Hovedoplysninger!B21</f>
        <v>Jeppe Pedersen</v>
      </c>
      <c r="C28" s="9" t="str">
        <f>Hovedoplysninger!C21</f>
        <v>Ribe</v>
      </c>
      <c r="D28" s="6">
        <f>Hovedoplysninger!D21</f>
        <v>0</v>
      </c>
      <c r="E28" s="6">
        <f>Hovedoplysninger!E21</f>
        <v>0</v>
      </c>
      <c r="F28" s="6" t="str">
        <f>Hovedoplysninger!F21</f>
        <v>J</v>
      </c>
      <c r="G28" s="89">
        <f>Hovedoplysninger!S21</f>
        <v>901</v>
      </c>
    </row>
    <row r="29" spans="1:7" ht="15.75" customHeight="1">
      <c r="A29" s="122">
        <v>27</v>
      </c>
      <c r="B29" s="9" t="str">
        <f>Hovedoplysninger!B49</f>
        <v>Albana Asolli</v>
      </c>
      <c r="C29" s="9" t="str">
        <f>Hovedoplysninger!C49</f>
        <v>Stars and str.</v>
      </c>
      <c r="D29" s="6">
        <f>Hovedoplysninger!D49</f>
        <v>0</v>
      </c>
      <c r="E29" s="6">
        <f>Hovedoplysninger!E49</f>
        <v>0</v>
      </c>
      <c r="F29" s="6" t="str">
        <f>Hovedoplysninger!F49</f>
        <v>J</v>
      </c>
      <c r="G29" s="89">
        <f>Hovedoplysninger!S49</f>
        <v>894</v>
      </c>
    </row>
    <row r="30" spans="1:7" ht="15.75" customHeight="1">
      <c r="A30" s="122">
        <v>28</v>
      </c>
      <c r="B30" s="9" t="str">
        <f>Hovedoplysninger!B8</f>
        <v>Rasmus Ravn</v>
      </c>
      <c r="C30" s="9" t="str">
        <f>Hovedoplysninger!C8</f>
        <v>Thor 94</v>
      </c>
      <c r="D30" s="6">
        <f>Hovedoplysninger!D8</f>
        <v>0</v>
      </c>
      <c r="E30" s="6">
        <f>Hovedoplysninger!E8</f>
        <v>0</v>
      </c>
      <c r="F30" s="6" t="str">
        <f>Hovedoplysninger!F8</f>
        <v>J</v>
      </c>
      <c r="G30" s="89">
        <f>Hovedoplysninger!S8</f>
        <v>864</v>
      </c>
    </row>
    <row r="31" spans="1:7" ht="15.75" customHeight="1">
      <c r="A31" s="122">
        <v>29</v>
      </c>
      <c r="B31" s="9" t="str">
        <f>Hovedoplysninger!B17</f>
        <v>Daniel Olesen</v>
      </c>
      <c r="C31" s="9" t="str">
        <f>Hovedoplysninger!C17</f>
        <v>Vestenvinden</v>
      </c>
      <c r="D31" s="6">
        <f>Hovedoplysninger!D17</f>
        <v>0</v>
      </c>
      <c r="E31" s="6">
        <f>Hovedoplysninger!E17</f>
        <v>0</v>
      </c>
      <c r="F31" s="6" t="str">
        <f>Hovedoplysninger!F17</f>
        <v>J</v>
      </c>
      <c r="G31" s="89">
        <f>Hovedoplysninger!S17</f>
        <v>793</v>
      </c>
    </row>
    <row r="32" spans="1:7" ht="15.75" customHeight="1" thickBot="1">
      <c r="A32" s="123">
        <v>30</v>
      </c>
      <c r="B32" s="90" t="str">
        <f>Hovedoplysninger!B16</f>
        <v>Michael Nauheimer</v>
      </c>
      <c r="C32" s="90" t="str">
        <f>Hovedoplysninger!C16</f>
        <v>Vestenvinden</v>
      </c>
      <c r="D32" s="62">
        <f>Hovedoplysninger!D16</f>
        <v>0</v>
      </c>
      <c r="E32" s="62">
        <f>Hovedoplysninger!E16</f>
        <v>0</v>
      </c>
      <c r="F32" s="62" t="str">
        <f>Hovedoplysninger!F16</f>
        <v>J</v>
      </c>
      <c r="G32" s="91">
        <f>Hovedoplysninger!S16</f>
        <v>753</v>
      </c>
    </row>
    <row r="33" ht="15.75" customHeight="1">
      <c r="G33" s="12" t="s">
        <v>26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printOptions/>
  <pageMargins left="0.7480314960629921" right="0.7480314960629921" top="0.984251968503937" bottom="0.984251968503937" header="0" footer="0"/>
  <pageSetup fitToHeight="1" fitToWidth="1" horizontalDpi="1200" verticalDpi="12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27.00390625" style="7" customWidth="1"/>
    <col min="3" max="3" width="13.421875" style="7" customWidth="1"/>
    <col min="4" max="6" width="12.7109375" style="3" customWidth="1"/>
    <col min="7" max="7" width="8.7109375" style="4" customWidth="1"/>
    <col min="8" max="8" width="8.7109375" style="3" customWidth="1"/>
  </cols>
  <sheetData>
    <row r="1" ht="9.75" customHeight="1"/>
    <row r="2" spans="1:8" ht="15.75" customHeight="1" thickBot="1">
      <c r="A2" s="15" t="s">
        <v>19</v>
      </c>
      <c r="B2" s="13"/>
      <c r="C2" s="13"/>
      <c r="D2" s="11"/>
      <c r="E2" s="11"/>
      <c r="F2" s="11"/>
      <c r="G2" s="5"/>
      <c r="H2" s="11"/>
    </row>
    <row r="3" spans="1:8" ht="15" customHeight="1" thickBot="1">
      <c r="A3" s="92" t="s">
        <v>10</v>
      </c>
      <c r="B3" s="93" t="s">
        <v>6</v>
      </c>
      <c r="C3" s="94" t="s">
        <v>5</v>
      </c>
      <c r="D3" s="95" t="s">
        <v>20</v>
      </c>
      <c r="E3" s="95" t="s">
        <v>21</v>
      </c>
      <c r="F3" s="95" t="s">
        <v>22</v>
      </c>
      <c r="G3" s="95" t="s">
        <v>13</v>
      </c>
      <c r="H3" s="96" t="s">
        <v>12</v>
      </c>
    </row>
    <row r="4" spans="1:8" ht="15" customHeight="1">
      <c r="A4" s="97">
        <v>1</v>
      </c>
      <c r="B4" s="29" t="str">
        <f>Hovedoplysninger!B12</f>
        <v>Patrick Westergård</v>
      </c>
      <c r="C4" s="29" t="str">
        <f>Hovedoplysninger!C12</f>
        <v>Thor 94</v>
      </c>
      <c r="D4" s="30" t="str">
        <f>Hovedoplysninger!G12</f>
        <v>J</v>
      </c>
      <c r="E4" s="30">
        <f>Hovedoplysninger!H12</f>
        <v>0</v>
      </c>
      <c r="F4" s="30">
        <f>Hovedoplysninger!I12</f>
        <v>0</v>
      </c>
      <c r="G4" s="31">
        <f>Hovedoplysninger!Q12</f>
        <v>1199</v>
      </c>
      <c r="H4" s="34">
        <f>Hovedoplysninger!Q12+Hovedoplysninger!Q13</f>
        <v>2368</v>
      </c>
    </row>
    <row r="5" spans="1:8" ht="15" customHeight="1" thickBot="1">
      <c r="A5" s="98"/>
      <c r="B5" s="17" t="str">
        <f>Hovedoplysninger!B13</f>
        <v>Nichlas Christensen</v>
      </c>
      <c r="C5" s="17" t="str">
        <f>Hovedoplysninger!C13</f>
        <v>Trekanten</v>
      </c>
      <c r="D5" s="18" t="str">
        <f>Hovedoplysninger!G13</f>
        <v>J</v>
      </c>
      <c r="E5" s="18">
        <f>Hovedoplysninger!H13</f>
        <v>0</v>
      </c>
      <c r="F5" s="18">
        <f>Hovedoplysninger!I13</f>
        <v>0</v>
      </c>
      <c r="G5" s="19">
        <f>Hovedoplysninger!Q13</f>
        <v>1169</v>
      </c>
      <c r="H5" s="35">
        <f>Hovedoplysninger!Q13+Hovedoplysninger!Q12</f>
        <v>2368</v>
      </c>
    </row>
    <row r="6" spans="1:8" ht="15" customHeight="1">
      <c r="A6" s="97">
        <v>2</v>
      </c>
      <c r="B6" s="33" t="str">
        <f>Hovedoplysninger!B26</f>
        <v>Mette Hald</v>
      </c>
      <c r="C6" s="33" t="str">
        <f>Hovedoplysninger!C26</f>
        <v>Stars and str.</v>
      </c>
      <c r="D6" s="30" t="str">
        <f>Hovedoplysninger!G26</f>
        <v>J</v>
      </c>
      <c r="E6" s="30">
        <f>Hovedoplysninger!H26</f>
        <v>0</v>
      </c>
      <c r="F6" s="30">
        <f>Hovedoplysninger!I26</f>
        <v>0</v>
      </c>
      <c r="G6" s="31">
        <f>Hovedoplysninger!Q26</f>
        <v>1142</v>
      </c>
      <c r="H6" s="34">
        <f>Hovedoplysninger!Q26+Hovedoplysninger!Q27</f>
        <v>2348</v>
      </c>
    </row>
    <row r="7" spans="1:8" ht="15" customHeight="1" thickBot="1">
      <c r="A7" s="98"/>
      <c r="B7" s="32" t="str">
        <f>Hovedoplysninger!B27</f>
        <v>Cecilie Simonsen</v>
      </c>
      <c r="C7" s="32" t="str">
        <f>Hovedoplysninger!C27</f>
        <v>Ribe </v>
      </c>
      <c r="D7" s="18" t="str">
        <f>Hovedoplysninger!G27</f>
        <v>J</v>
      </c>
      <c r="E7" s="18">
        <f>Hovedoplysninger!H27</f>
        <v>0</v>
      </c>
      <c r="F7" s="18">
        <f>Hovedoplysninger!I27</f>
        <v>0</v>
      </c>
      <c r="G7" s="19">
        <f>Hovedoplysninger!Q27</f>
        <v>1206</v>
      </c>
      <c r="H7" s="35">
        <f>Hovedoplysninger!Q27+Hovedoplysninger!Q26</f>
        <v>2348</v>
      </c>
    </row>
    <row r="8" spans="1:8" ht="15" customHeight="1">
      <c r="A8" s="99">
        <v>3</v>
      </c>
      <c r="B8" s="33" t="str">
        <f>Hovedoplysninger!B28</f>
        <v>Malene R. Rasmussen</v>
      </c>
      <c r="C8" s="33" t="str">
        <f>Hovedoplysninger!C28</f>
        <v>Pletten</v>
      </c>
      <c r="D8" s="30" t="str">
        <f>Hovedoplysninger!G28</f>
        <v>J</v>
      </c>
      <c r="E8" s="30">
        <f>Hovedoplysninger!H28</f>
        <v>0</v>
      </c>
      <c r="F8" s="30">
        <f>Hovedoplysninger!I28</f>
        <v>0</v>
      </c>
      <c r="G8" s="31">
        <f>Hovedoplysninger!Q28</f>
        <v>1025</v>
      </c>
      <c r="H8" s="36">
        <f>Hovedoplysninger!Q28+Hovedoplysninger!Q29</f>
        <v>2047</v>
      </c>
    </row>
    <row r="9" spans="1:8" ht="15" customHeight="1" thickBot="1">
      <c r="A9" s="100"/>
      <c r="B9" s="32" t="str">
        <f>Hovedoplysninger!B29</f>
        <v>Marcus Christensen</v>
      </c>
      <c r="C9" s="32" t="str">
        <f>Hovedoplysninger!C29</f>
        <v>Trekanten</v>
      </c>
      <c r="D9" s="18" t="str">
        <f>Hovedoplysninger!G29</f>
        <v>J</v>
      </c>
      <c r="E9" s="18">
        <f>Hovedoplysninger!H29</f>
        <v>0</v>
      </c>
      <c r="F9" s="18">
        <f>Hovedoplysninger!I29</f>
        <v>0</v>
      </c>
      <c r="G9" s="19">
        <f>Hovedoplysninger!Q29</f>
        <v>1022</v>
      </c>
      <c r="H9" s="37">
        <f>Hovedoplysninger!Q29+Hovedoplysninger!Q28</f>
        <v>2047</v>
      </c>
    </row>
    <row r="10" spans="1:8" ht="15" customHeight="1">
      <c r="A10" s="97">
        <v>4</v>
      </c>
      <c r="B10" s="33" t="str">
        <f>Hovedoplysninger!B64</f>
        <v>Michael Rasmussen</v>
      </c>
      <c r="C10" s="33" t="str">
        <f>Hovedoplysninger!C64</f>
        <v>NIF</v>
      </c>
      <c r="D10" s="30" t="str">
        <f>Hovedoplysninger!G64</f>
        <v>J</v>
      </c>
      <c r="E10" s="30">
        <f>Hovedoplysninger!H64</f>
        <v>0</v>
      </c>
      <c r="F10" s="30">
        <f>Hovedoplysninger!I64</f>
        <v>0</v>
      </c>
      <c r="G10" s="31">
        <f>Hovedoplysninger!Q64</f>
        <v>891</v>
      </c>
      <c r="H10" s="36">
        <f>Hovedoplysninger!Q64+Hovedoplysninger!Q65</f>
        <v>2001</v>
      </c>
    </row>
    <row r="11" spans="1:8" ht="15" customHeight="1" thickBot="1">
      <c r="A11" s="98"/>
      <c r="B11" s="32" t="str">
        <f>Hovedoplysninger!B65</f>
        <v>Mads Hansen</v>
      </c>
      <c r="C11" s="32" t="str">
        <f>Hovedoplysninger!C65</f>
        <v>NIF</v>
      </c>
      <c r="D11" s="18" t="str">
        <f>Hovedoplysninger!G65</f>
        <v>J</v>
      </c>
      <c r="E11" s="18">
        <f>Hovedoplysninger!H65</f>
        <v>0</v>
      </c>
      <c r="F11" s="18">
        <f>Hovedoplysninger!I65</f>
        <v>0</v>
      </c>
      <c r="G11" s="19">
        <f>Hovedoplysninger!Q65</f>
        <v>1110</v>
      </c>
      <c r="H11" s="37">
        <f>Hovedoplysninger!Q65+Hovedoplysninger!Q64</f>
        <v>2001</v>
      </c>
    </row>
    <row r="12" spans="1:8" ht="15" customHeight="1">
      <c r="A12"/>
      <c r="B12"/>
      <c r="C12"/>
      <c r="D12"/>
      <c r="E12"/>
      <c r="F12"/>
      <c r="G12"/>
      <c r="H12"/>
    </row>
    <row r="13" spans="1:8" ht="15" customHeight="1">
      <c r="A13" s="24"/>
      <c r="B13"/>
      <c r="C13"/>
      <c r="D13"/>
      <c r="E13"/>
      <c r="F13"/>
      <c r="G13"/>
      <c r="H13"/>
    </row>
    <row r="14" spans="1:8" ht="15" customHeight="1">
      <c r="A14"/>
      <c r="B14"/>
      <c r="C14"/>
      <c r="D14"/>
      <c r="E14"/>
      <c r="F14"/>
      <c r="G14"/>
      <c r="H14"/>
    </row>
    <row r="15" spans="1:8" ht="15" customHeight="1">
      <c r="A15"/>
      <c r="B15"/>
      <c r="C15"/>
      <c r="D15"/>
      <c r="E15"/>
      <c r="F15"/>
      <c r="G15"/>
      <c r="H15"/>
    </row>
    <row r="16" spans="1:8" ht="15" customHeight="1">
      <c r="A16" s="3"/>
      <c r="B16"/>
      <c r="C16"/>
      <c r="D16"/>
      <c r="E16"/>
      <c r="F16"/>
      <c r="G16"/>
      <c r="H16"/>
    </row>
    <row r="17" spans="1:8" ht="15" customHeight="1">
      <c r="A17" s="3"/>
      <c r="B17"/>
      <c r="C17"/>
      <c r="D17"/>
      <c r="E17"/>
      <c r="F17"/>
      <c r="G17"/>
      <c r="H17"/>
    </row>
    <row r="18" spans="1:8" ht="15" customHeight="1">
      <c r="A18" s="3"/>
      <c r="B18"/>
      <c r="C18"/>
      <c r="D18"/>
      <c r="E18"/>
      <c r="F18"/>
      <c r="G18"/>
      <c r="H18"/>
    </row>
    <row r="19" spans="1:8" ht="15" customHeight="1">
      <c r="A19" s="3"/>
      <c r="B19"/>
      <c r="C19"/>
      <c r="D19"/>
      <c r="E19"/>
      <c r="F19"/>
      <c r="G19"/>
      <c r="H19"/>
    </row>
    <row r="20" spans="1:8" ht="15" customHeight="1">
      <c r="A20" s="3"/>
      <c r="B20"/>
      <c r="C20"/>
      <c r="D20"/>
      <c r="E20"/>
      <c r="F20"/>
      <c r="G20"/>
      <c r="H20"/>
    </row>
    <row r="21" spans="1:8" ht="15" customHeight="1">
      <c r="A21" s="3"/>
      <c r="B21"/>
      <c r="C21"/>
      <c r="D21"/>
      <c r="E21"/>
      <c r="F21"/>
      <c r="G21"/>
      <c r="H21"/>
    </row>
    <row r="22" spans="1:8" ht="15" customHeight="1">
      <c r="A22" s="3"/>
      <c r="B22"/>
      <c r="C22"/>
      <c r="D22"/>
      <c r="E22"/>
      <c r="F22"/>
      <c r="G22"/>
      <c r="H22"/>
    </row>
    <row r="23" spans="1:8" ht="12.75" customHeight="1">
      <c r="A23" s="3"/>
      <c r="B23"/>
      <c r="C23"/>
      <c r="D23"/>
      <c r="E23"/>
      <c r="F23"/>
      <c r="G23"/>
      <c r="H23"/>
    </row>
    <row r="24" spans="1:8" ht="12.75" customHeight="1">
      <c r="A24" s="3"/>
      <c r="B24"/>
      <c r="C24"/>
      <c r="D24"/>
      <c r="E24"/>
      <c r="F24"/>
      <c r="G24"/>
      <c r="H24"/>
    </row>
    <row r="25" spans="1:8" ht="12.75" customHeight="1">
      <c r="A25" s="3"/>
      <c r="B25"/>
      <c r="C25"/>
      <c r="D25"/>
      <c r="E25"/>
      <c r="F25"/>
      <c r="G25"/>
      <c r="H25"/>
    </row>
    <row r="26" spans="1:8" ht="12.75" customHeight="1">
      <c r="A26" s="3"/>
      <c r="B26"/>
      <c r="C26"/>
      <c r="D26"/>
      <c r="E26"/>
      <c r="F26"/>
      <c r="G26"/>
      <c r="H26"/>
    </row>
    <row r="27" spans="1:8" ht="12.75" customHeight="1">
      <c r="A27" s="3"/>
      <c r="B27"/>
      <c r="C27"/>
      <c r="D27"/>
      <c r="E27"/>
      <c r="F27"/>
      <c r="G27"/>
      <c r="H27"/>
    </row>
    <row r="28" spans="1:8" ht="12.75" customHeight="1">
      <c r="A28" s="3"/>
      <c r="B28"/>
      <c r="C28"/>
      <c r="D28"/>
      <c r="E28"/>
      <c r="F28"/>
      <c r="G28"/>
      <c r="H28"/>
    </row>
    <row r="29" spans="1:8" ht="12.75" customHeight="1">
      <c r="A29" s="3"/>
      <c r="B29"/>
      <c r="C29"/>
      <c r="D29"/>
      <c r="E29"/>
      <c r="F29"/>
      <c r="G29"/>
      <c r="H29"/>
    </row>
    <row r="30" spans="1:8" ht="12.75" customHeight="1">
      <c r="A30" s="3"/>
      <c r="B30"/>
      <c r="C30"/>
      <c r="D30"/>
      <c r="E30"/>
      <c r="F30"/>
      <c r="G30"/>
      <c r="H30"/>
    </row>
    <row r="31" spans="1:8" ht="12.75" customHeight="1">
      <c r="A31" s="3"/>
      <c r="B31"/>
      <c r="C31"/>
      <c r="D31"/>
      <c r="E31"/>
      <c r="F31"/>
      <c r="G31"/>
      <c r="H31"/>
    </row>
    <row r="32" spans="1:8" ht="12.75" customHeight="1">
      <c r="A32" s="3"/>
      <c r="B32"/>
      <c r="C32"/>
      <c r="D32"/>
      <c r="E32"/>
      <c r="F32"/>
      <c r="G32"/>
      <c r="H32"/>
    </row>
    <row r="33" spans="1:8" ht="12.75" customHeight="1">
      <c r="A33" s="3"/>
      <c r="B33"/>
      <c r="C33"/>
      <c r="D33"/>
      <c r="E33"/>
      <c r="F33"/>
      <c r="G33"/>
      <c r="H33"/>
    </row>
    <row r="34" spans="1:8" ht="12.75" customHeight="1">
      <c r="A34" s="3"/>
      <c r="B34"/>
      <c r="C34"/>
      <c r="D34"/>
      <c r="E34"/>
      <c r="F34"/>
      <c r="G34"/>
      <c r="H34"/>
    </row>
    <row r="35" spans="1:8" ht="12.75" customHeight="1">
      <c r="A35" s="3"/>
      <c r="B35"/>
      <c r="C35"/>
      <c r="D35"/>
      <c r="E35"/>
      <c r="F35"/>
      <c r="G35"/>
      <c r="H35"/>
    </row>
    <row r="36" spans="1:8" ht="12.75" customHeight="1">
      <c r="A36" s="3"/>
      <c r="B36"/>
      <c r="C36"/>
      <c r="D36"/>
      <c r="E36"/>
      <c r="F36"/>
      <c r="G36"/>
      <c r="H36"/>
    </row>
    <row r="37" spans="1:8" ht="12.75" customHeight="1">
      <c r="A37" s="3"/>
      <c r="B37"/>
      <c r="C37"/>
      <c r="D37"/>
      <c r="E37"/>
      <c r="F37"/>
      <c r="G37"/>
      <c r="H37"/>
    </row>
    <row r="38" spans="1:8" ht="12.75" customHeight="1">
      <c r="A38" s="3"/>
      <c r="B38"/>
      <c r="C38"/>
      <c r="D38"/>
      <c r="E38"/>
      <c r="F38"/>
      <c r="G38"/>
      <c r="H38"/>
    </row>
    <row r="39" spans="1:8" ht="12.75" customHeight="1">
      <c r="A39" s="3"/>
      <c r="B39"/>
      <c r="C39"/>
      <c r="D39"/>
      <c r="E39"/>
      <c r="F39"/>
      <c r="G39"/>
      <c r="H39"/>
    </row>
    <row r="40" spans="1:8" ht="12.75" customHeight="1">
      <c r="A40" s="3"/>
      <c r="B40"/>
      <c r="C40"/>
      <c r="D40"/>
      <c r="E40"/>
      <c r="F40"/>
      <c r="G40"/>
      <c r="H40"/>
    </row>
    <row r="41" spans="1:8" ht="12.75" customHeight="1">
      <c r="A41" s="3"/>
      <c r="B41"/>
      <c r="C41"/>
      <c r="D41"/>
      <c r="E41"/>
      <c r="F41"/>
      <c r="G41"/>
      <c r="H41"/>
    </row>
    <row r="42" spans="1:8" ht="12.75" customHeight="1">
      <c r="A42" s="3"/>
      <c r="B42"/>
      <c r="C42"/>
      <c r="D42"/>
      <c r="E42"/>
      <c r="F42"/>
      <c r="G42"/>
      <c r="H42"/>
    </row>
    <row r="43" spans="1:8" ht="12.75" customHeight="1">
      <c r="A43" s="3"/>
      <c r="B43"/>
      <c r="C43"/>
      <c r="D43"/>
      <c r="E43"/>
      <c r="F43"/>
      <c r="G43"/>
      <c r="H43"/>
    </row>
  </sheetData>
  <sheetProtection/>
  <printOptions/>
  <pageMargins left="0.75" right="0.75" top="1" bottom="1" header="0" footer="0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27.00390625" style="7" customWidth="1"/>
    <col min="3" max="3" width="13.421875" style="7" customWidth="1"/>
    <col min="4" max="6" width="12.7109375" style="3" customWidth="1"/>
    <col min="7" max="7" width="8.7109375" style="4" customWidth="1"/>
    <col min="8" max="8" width="8.7109375" style="3" customWidth="1"/>
  </cols>
  <sheetData>
    <row r="1" ht="9.75" customHeight="1"/>
    <row r="2" spans="1:8" ht="15.75" customHeight="1">
      <c r="A2" s="15" t="s">
        <v>23</v>
      </c>
      <c r="B2" s="13"/>
      <c r="C2" s="13"/>
      <c r="D2" s="11"/>
      <c r="E2" s="11"/>
      <c r="F2" s="11"/>
      <c r="G2" s="5"/>
      <c r="H2" s="11"/>
    </row>
    <row r="3" spans="1:8" ht="12.75" customHeight="1" thickBot="1">
      <c r="A3" s="25" t="s">
        <v>10</v>
      </c>
      <c r="B3" s="26" t="s">
        <v>6</v>
      </c>
      <c r="C3" s="27" t="s">
        <v>5</v>
      </c>
      <c r="D3" s="28" t="s">
        <v>20</v>
      </c>
      <c r="E3" s="28" t="s">
        <v>21</v>
      </c>
      <c r="F3" s="28" t="s">
        <v>22</v>
      </c>
      <c r="G3" s="28" t="s">
        <v>13</v>
      </c>
      <c r="H3" s="38" t="s">
        <v>12</v>
      </c>
    </row>
    <row r="4" spans="1:8" ht="15" customHeight="1">
      <c r="A4" s="101">
        <v>1</v>
      </c>
      <c r="B4" s="29" t="str">
        <f>Hovedoplysninger!B34</f>
        <v>Maria Nielsen</v>
      </c>
      <c r="C4" s="29" t="str">
        <f>Hovedoplysninger!C34</f>
        <v>Stars and str.</v>
      </c>
      <c r="D4" s="30">
        <f>Hovedoplysninger!G34</f>
        <v>0</v>
      </c>
      <c r="E4" s="30" t="str">
        <f>Hovedoplysninger!H34</f>
        <v>J</v>
      </c>
      <c r="F4" s="30">
        <f>Hovedoplysninger!I34</f>
        <v>0</v>
      </c>
      <c r="G4" s="31">
        <f>Hovedoplysninger!Q34</f>
        <v>1268</v>
      </c>
      <c r="H4" s="36">
        <f>Hovedoplysninger!Q34+Hovedoplysninger!Q35</f>
        <v>2389</v>
      </c>
    </row>
    <row r="5" spans="1:8" ht="15" customHeight="1" thickBot="1">
      <c r="A5" s="102"/>
      <c r="B5" s="17" t="str">
        <f>Hovedoplysninger!B35</f>
        <v>Pernille Rasmussen</v>
      </c>
      <c r="C5" s="17" t="str">
        <f>Hovedoplysninger!C35</f>
        <v>Stars and str.</v>
      </c>
      <c r="D5" s="18">
        <f>Hovedoplysninger!G35</f>
        <v>0</v>
      </c>
      <c r="E5" s="18" t="str">
        <f>Hovedoplysninger!H35</f>
        <v>J</v>
      </c>
      <c r="F5" s="18">
        <f>Hovedoplysninger!I35</f>
        <v>0</v>
      </c>
      <c r="G5" s="19">
        <f>Hovedoplysninger!Q35</f>
        <v>1121</v>
      </c>
      <c r="H5" s="37">
        <f>Hovedoplysninger!Q34+Hovedoplysninger!Q35</f>
        <v>2389</v>
      </c>
    </row>
    <row r="6" spans="1:8" ht="15" customHeight="1">
      <c r="A6" s="101">
        <v>2</v>
      </c>
      <c r="B6" s="29" t="str">
        <f>Hovedoplysninger!B50</f>
        <v>Philip Poulsen</v>
      </c>
      <c r="C6" s="29" t="str">
        <f>Hovedoplysninger!C50</f>
        <v>Ebeltrillerne</v>
      </c>
      <c r="D6" s="30">
        <f>Hovedoplysninger!G50</f>
        <v>0</v>
      </c>
      <c r="E6" s="30" t="str">
        <f>Hovedoplysninger!H50</f>
        <v>J</v>
      </c>
      <c r="F6" s="30">
        <f>Hovedoplysninger!I50</f>
        <v>0</v>
      </c>
      <c r="G6" s="31">
        <f>Hovedoplysninger!Q50</f>
        <v>1245</v>
      </c>
      <c r="H6" s="34">
        <f>Hovedoplysninger!Q50+Hovedoplysninger!Q51</f>
        <v>2378</v>
      </c>
    </row>
    <row r="7" spans="1:8" ht="15" customHeight="1" thickBot="1">
      <c r="A7" s="102"/>
      <c r="B7" s="17" t="str">
        <f>Hovedoplysninger!B51</f>
        <v>William Kristensen</v>
      </c>
      <c r="C7" s="17" t="str">
        <f>Hovedoplysninger!C51</f>
        <v>Ebeltrillerne</v>
      </c>
      <c r="D7" s="18">
        <f>Hovedoplysninger!G51</f>
        <v>0</v>
      </c>
      <c r="E7" s="18" t="str">
        <f>Hovedoplysninger!H51</f>
        <v>J</v>
      </c>
      <c r="F7" s="18">
        <f>Hovedoplysninger!I51</f>
        <v>0</v>
      </c>
      <c r="G7" s="19">
        <f>Hovedoplysninger!Q51</f>
        <v>1133</v>
      </c>
      <c r="H7" s="35">
        <f>Hovedoplysninger!Q51+Hovedoplysninger!Q50</f>
        <v>2378</v>
      </c>
    </row>
    <row r="8" spans="1:8" ht="15" customHeight="1">
      <c r="A8" s="101">
        <v>3</v>
      </c>
      <c r="B8" s="29" t="str">
        <f>Hovedoplysninger!B44</f>
        <v>Kasper Skøtt</v>
      </c>
      <c r="C8" s="29" t="str">
        <f>Hovedoplysninger!C44</f>
        <v>Thor 94</v>
      </c>
      <c r="D8" s="30">
        <f>Hovedoplysninger!G44</f>
        <v>0</v>
      </c>
      <c r="E8" s="30" t="str">
        <f>Hovedoplysninger!H44</f>
        <v>J</v>
      </c>
      <c r="F8" s="30">
        <f>Hovedoplysninger!I44</f>
        <v>0</v>
      </c>
      <c r="G8" s="31">
        <f>Hovedoplysninger!Q44</f>
        <v>1191</v>
      </c>
      <c r="H8" s="36">
        <f>Hovedoplysninger!Q44+Hovedoplysninger!Q45</f>
        <v>2332</v>
      </c>
    </row>
    <row r="9" spans="1:8" ht="15" customHeight="1" thickBot="1">
      <c r="A9" s="102"/>
      <c r="B9" s="17" t="str">
        <f>Hovedoplysninger!B45</f>
        <v>Nicolai Hansen</v>
      </c>
      <c r="C9" s="17" t="str">
        <f>Hovedoplysninger!C45</f>
        <v>Thor 94</v>
      </c>
      <c r="D9" s="18">
        <f>Hovedoplysninger!G45</f>
        <v>0</v>
      </c>
      <c r="E9" s="18" t="str">
        <f>Hovedoplysninger!H45</f>
        <v>J</v>
      </c>
      <c r="F9" s="18">
        <f>Hovedoplysninger!I45</f>
        <v>0</v>
      </c>
      <c r="G9" s="19">
        <f>Hovedoplysninger!Q45</f>
        <v>1141</v>
      </c>
      <c r="H9" s="37">
        <f>Hovedoplysninger!Q45+Hovedoplysninger!Q44</f>
        <v>2332</v>
      </c>
    </row>
    <row r="10" spans="1:8" ht="15" customHeight="1">
      <c r="A10" s="101">
        <v>4</v>
      </c>
      <c r="B10" s="29" t="str">
        <f>Hovedoplysninger!B18</f>
        <v>Jesper Jensen</v>
      </c>
      <c r="C10" s="29" t="str">
        <f>Hovedoplysninger!C18</f>
        <v>Vestenvinden</v>
      </c>
      <c r="D10" s="30">
        <f>Hovedoplysninger!G18</f>
        <v>0</v>
      </c>
      <c r="E10" s="30" t="str">
        <f>Hovedoplysninger!H18</f>
        <v>J</v>
      </c>
      <c r="F10" s="30">
        <f>Hovedoplysninger!I18</f>
        <v>0</v>
      </c>
      <c r="G10" s="31">
        <f>Hovedoplysninger!Q18</f>
        <v>1191</v>
      </c>
      <c r="H10" s="36">
        <f>Hovedoplysninger!Q18+Hovedoplysninger!Q19</f>
        <v>2285</v>
      </c>
    </row>
    <row r="11" spans="1:8" ht="15" customHeight="1" thickBot="1">
      <c r="A11" s="102"/>
      <c r="B11" s="17" t="str">
        <f>Hovedoplysninger!B19</f>
        <v>Kenneth Jensen</v>
      </c>
      <c r="C11" s="17" t="str">
        <f>Hovedoplysninger!C19</f>
        <v>Vestenvinden</v>
      </c>
      <c r="D11" s="18">
        <f>Hovedoplysninger!G19</f>
        <v>0</v>
      </c>
      <c r="E11" s="18" t="str">
        <f>Hovedoplysninger!H19</f>
        <v>J</v>
      </c>
      <c r="F11" s="18">
        <f>Hovedoplysninger!I19</f>
        <v>0</v>
      </c>
      <c r="G11" s="19">
        <f>Hovedoplysninger!Q19</f>
        <v>1094</v>
      </c>
      <c r="H11" s="37">
        <f>Hovedoplysninger!Q18+Hovedoplysninger!Q19</f>
        <v>2285</v>
      </c>
    </row>
    <row r="12" spans="1:8" ht="15" customHeight="1">
      <c r="A12" s="101">
        <v>5</v>
      </c>
      <c r="B12" s="29" t="str">
        <f>Hovedoplysninger!B36</f>
        <v>Line Svenningsen</v>
      </c>
      <c r="C12" s="29" t="str">
        <f>Hovedoplysninger!C36</f>
        <v>ØbwK</v>
      </c>
      <c r="D12" s="30">
        <f>Hovedoplysninger!G36</f>
        <v>0</v>
      </c>
      <c r="E12" s="30" t="str">
        <f>Hovedoplysninger!H36</f>
        <v>J</v>
      </c>
      <c r="F12" s="30">
        <f>Hovedoplysninger!I36</f>
        <v>0</v>
      </c>
      <c r="G12" s="31">
        <f>Hovedoplysninger!Q36</f>
        <v>1201</v>
      </c>
      <c r="H12" s="36">
        <f>Hovedoplysninger!Q36+Hovedoplysninger!Q37</f>
        <v>2240</v>
      </c>
    </row>
    <row r="13" spans="1:8" ht="15" customHeight="1" thickBot="1">
      <c r="A13" s="102"/>
      <c r="B13" s="17" t="str">
        <f>Hovedoplysninger!B37</f>
        <v>Morten Munk</v>
      </c>
      <c r="C13" s="17" t="str">
        <f>Hovedoplysninger!C37</f>
        <v>Grindsted</v>
      </c>
      <c r="D13" s="18">
        <f>Hovedoplysninger!G37</f>
        <v>0</v>
      </c>
      <c r="E13" s="18" t="str">
        <f>Hovedoplysninger!H37</f>
        <v>J</v>
      </c>
      <c r="F13" s="18">
        <f>Hovedoplysninger!I37</f>
        <v>0</v>
      </c>
      <c r="G13" s="19">
        <f>Hovedoplysninger!Q37</f>
        <v>1039</v>
      </c>
      <c r="H13" s="37">
        <f>Hovedoplysninger!Q37+Hovedoplysninger!Q36</f>
        <v>2240</v>
      </c>
    </row>
    <row r="14" spans="1:8" ht="15" customHeight="1" thickBot="1">
      <c r="A14" s="101">
        <v>6</v>
      </c>
      <c r="B14" s="29" t="str">
        <f>Hovedoplysninger!B62</f>
        <v>Rikke N. Johansen</v>
      </c>
      <c r="C14" s="29" t="str">
        <f>Hovedoplysninger!C62</f>
        <v>Stenhuset</v>
      </c>
      <c r="D14" s="30">
        <v>0</v>
      </c>
      <c r="E14" s="54" t="s">
        <v>25</v>
      </c>
      <c r="F14" s="30">
        <v>0</v>
      </c>
      <c r="G14" s="31">
        <f>Hovedoplysninger!Q62</f>
        <v>1141</v>
      </c>
      <c r="H14" s="36">
        <f>Hovedoplysninger!Q36+Hovedoplysninger!Q37</f>
        <v>2240</v>
      </c>
    </row>
    <row r="15" spans="1:8" ht="15" customHeight="1" thickBot="1">
      <c r="A15" s="102"/>
      <c r="B15" s="17" t="str">
        <f>Hovedoplysninger!B63</f>
        <v>Michael From</v>
      </c>
      <c r="C15" s="29" t="str">
        <f>Hovedoplysninger!C63</f>
        <v>ØbwK</v>
      </c>
      <c r="D15" s="18">
        <v>0</v>
      </c>
      <c r="E15" s="55" t="s">
        <v>25</v>
      </c>
      <c r="F15" s="18">
        <v>0</v>
      </c>
      <c r="G15" s="19">
        <f>Hovedoplysninger!Q63</f>
        <v>1162</v>
      </c>
      <c r="H15" s="37">
        <f>Hovedoplysninger!Q36+Hovedoplysninger!Q37</f>
        <v>2240</v>
      </c>
    </row>
    <row r="16" spans="1:8" ht="15" customHeight="1">
      <c r="A16" s="101">
        <v>7</v>
      </c>
      <c r="B16" s="29" t="str">
        <f>Hovedoplysninger!B42</f>
        <v>Matine M. Madsen</v>
      </c>
      <c r="C16" s="29" t="str">
        <f>Hovedoplysninger!C42</f>
        <v>Enghaven</v>
      </c>
      <c r="D16" s="30">
        <f>Hovedoplysninger!G42</f>
        <v>0</v>
      </c>
      <c r="E16" s="30" t="str">
        <f>Hovedoplysninger!H42</f>
        <v>J</v>
      </c>
      <c r="F16" s="30">
        <f>Hovedoplysninger!I42</f>
        <v>0</v>
      </c>
      <c r="G16" s="31">
        <f>Hovedoplysninger!Q42</f>
        <v>1101</v>
      </c>
      <c r="H16" s="36">
        <f>Hovedoplysninger!Q42+Hovedoplysninger!Q43</f>
        <v>2035</v>
      </c>
    </row>
    <row r="17" spans="1:8" ht="15" customHeight="1" thickBot="1">
      <c r="A17" s="102"/>
      <c r="B17" s="17" t="str">
        <f>Hovedoplysninger!B43</f>
        <v>Cecilie K. Pedersen</v>
      </c>
      <c r="C17" s="17" t="str">
        <f>Hovedoplysninger!C43</f>
        <v>Enghaven</v>
      </c>
      <c r="D17" s="18">
        <f>Hovedoplysninger!G43</f>
        <v>0</v>
      </c>
      <c r="E17" s="18" t="str">
        <f>Hovedoplysninger!H43</f>
        <v>J</v>
      </c>
      <c r="F17" s="18">
        <f>Hovedoplysninger!I43</f>
        <v>0</v>
      </c>
      <c r="G17" s="19">
        <f>Hovedoplysninger!Q43</f>
        <v>934</v>
      </c>
      <c r="H17" s="37">
        <f>Hovedoplysninger!Q43+Hovedoplysninger!Q42</f>
        <v>2035</v>
      </c>
    </row>
    <row r="18" spans="1:8" ht="15" customHeight="1">
      <c r="A18" s="101">
        <v>8</v>
      </c>
      <c r="B18" s="29" t="str">
        <f>Hovedoplysninger!B6</f>
        <v>Lasse Kristensen</v>
      </c>
      <c r="C18" s="29" t="str">
        <f>Hovedoplysninger!C6</f>
        <v>Grindsted</v>
      </c>
      <c r="D18" s="30">
        <f>Hovedoplysninger!G6</f>
        <v>0</v>
      </c>
      <c r="E18" s="30" t="str">
        <f>Hovedoplysninger!H6</f>
        <v>J</v>
      </c>
      <c r="F18" s="30">
        <f>Hovedoplysninger!I6</f>
        <v>0</v>
      </c>
      <c r="G18" s="31">
        <f>Hovedoplysninger!Q6</f>
        <v>352</v>
      </c>
      <c r="H18" s="36">
        <f>Hovedoplysninger!Q6+Hovedoplysninger!Q7</f>
        <v>1628</v>
      </c>
    </row>
    <row r="19" spans="1:8" ht="15" customHeight="1" thickBot="1">
      <c r="A19" s="102"/>
      <c r="B19" s="17" t="str">
        <f>Hovedoplysninger!B7</f>
        <v>Martin Jessen</v>
      </c>
      <c r="C19" s="17" t="str">
        <f>Hovedoplysninger!C7</f>
        <v>Grindsted</v>
      </c>
      <c r="D19" s="18">
        <f>Hovedoplysninger!G7</f>
        <v>0</v>
      </c>
      <c r="E19" s="18" t="str">
        <f>Hovedoplysninger!H7</f>
        <v>J</v>
      </c>
      <c r="F19" s="18">
        <f>Hovedoplysninger!I7</f>
        <v>0</v>
      </c>
      <c r="G19" s="19">
        <f>Hovedoplysninger!Q7</f>
        <v>1276</v>
      </c>
      <c r="H19" s="37">
        <f>Hovedoplysninger!Q7+Hovedoplysninger!Q6</f>
        <v>1628</v>
      </c>
    </row>
    <row r="20" spans="1:8" ht="15" customHeight="1">
      <c r="A20" s="101">
        <v>9</v>
      </c>
      <c r="B20" s="29" t="str">
        <f>Hovedoplysninger!B30</f>
        <v>Rasmus S. Christensen</v>
      </c>
      <c r="C20" s="29" t="str">
        <f>Hovedoplysninger!C30</f>
        <v>Pletten</v>
      </c>
      <c r="D20" s="30">
        <f>Hovedoplysninger!G30</f>
        <v>0</v>
      </c>
      <c r="E20" s="30" t="str">
        <f>Hovedoplysninger!H30</f>
        <v>J</v>
      </c>
      <c r="F20" s="30">
        <f>Hovedoplysninger!I30</f>
        <v>0</v>
      </c>
      <c r="G20" s="31">
        <f>Hovedoplysninger!Q30</f>
        <v>905</v>
      </c>
      <c r="H20" s="36">
        <f>Hovedoplysninger!Q30+Hovedoplysninger!Q31</f>
        <v>1413</v>
      </c>
    </row>
    <row r="21" spans="1:8" ht="15" customHeight="1" thickBot="1">
      <c r="A21" s="102"/>
      <c r="B21" s="17" t="str">
        <f>Hovedoplysninger!B31</f>
        <v>Michael Pham</v>
      </c>
      <c r="C21" s="17" t="str">
        <f>Hovedoplysninger!C31</f>
        <v>Ribe</v>
      </c>
      <c r="D21" s="18">
        <f>Hovedoplysninger!G31</f>
        <v>0</v>
      </c>
      <c r="E21" s="18" t="str">
        <f>Hovedoplysninger!H31</f>
        <v>J</v>
      </c>
      <c r="F21" s="18">
        <f>Hovedoplysninger!I31</f>
        <v>0</v>
      </c>
      <c r="G21" s="19">
        <f>Hovedoplysninger!Q31</f>
        <v>508</v>
      </c>
      <c r="H21" s="37">
        <f>Hovedoplysninger!Q30+Hovedoplysninger!Q31</f>
        <v>1413</v>
      </c>
    </row>
    <row r="22" spans="1:8" ht="15" customHeight="1">
      <c r="A22" s="29"/>
      <c r="B22" s="29" t="str">
        <f>Hovedoplysninger!B54</f>
        <v>Rikke Rasmussen</v>
      </c>
      <c r="C22" s="29" t="str">
        <f>Hovedoplysninger!C54</f>
        <v>Stars and str.</v>
      </c>
      <c r="D22" s="30">
        <f>Hovedoplysninger!G54</f>
        <v>0</v>
      </c>
      <c r="E22" s="30" t="str">
        <f>Hovedoplysninger!H54</f>
        <v>J</v>
      </c>
      <c r="F22" s="30">
        <f>Hovedoplysninger!I54</f>
        <v>0</v>
      </c>
      <c r="G22" s="31">
        <f>Hovedoplysninger!Q54</f>
        <v>1082</v>
      </c>
      <c r="H22" s="36">
        <f>Hovedoplysninger!Q54+Hovedoplysninger!Q55</f>
        <v>1082</v>
      </c>
    </row>
    <row r="23" spans="1:8" ht="15" customHeight="1" thickBot="1">
      <c r="A23" s="17"/>
      <c r="B23" s="17">
        <f>Hovedoplysninger!B55</f>
        <v>0</v>
      </c>
      <c r="C23" s="17">
        <f>Hovedoplysninger!C55</f>
        <v>0</v>
      </c>
      <c r="D23" s="18">
        <f>Hovedoplysninger!G55</f>
        <v>0</v>
      </c>
      <c r="E23" s="18">
        <f>Hovedoplysninger!H55</f>
        <v>0</v>
      </c>
      <c r="F23" s="18">
        <f>Hovedoplysninger!I55</f>
        <v>0</v>
      </c>
      <c r="G23" s="19">
        <f>Hovedoplysninger!Q55</f>
        <v>0</v>
      </c>
      <c r="H23" s="37">
        <f>Hovedoplysninger!Q55+Hovedoplysninger!Q54</f>
        <v>1082</v>
      </c>
    </row>
    <row r="24" ht="15" customHeight="1"/>
    <row r="25" ht="15" customHeight="1"/>
  </sheetData>
  <sheetProtection/>
  <printOptions/>
  <pageMargins left="0.75" right="0.75" top="1" bottom="1" header="0" footer="0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27.00390625" style="7" customWidth="1"/>
    <col min="3" max="3" width="13.421875" style="7" customWidth="1"/>
    <col min="4" max="6" width="12.7109375" style="3" customWidth="1"/>
    <col min="7" max="7" width="8.7109375" style="4" customWidth="1"/>
    <col min="8" max="8" width="8.7109375" style="3" customWidth="1"/>
  </cols>
  <sheetData>
    <row r="1" ht="9.75" customHeight="1"/>
    <row r="2" spans="1:8" ht="15.75" customHeight="1">
      <c r="A2" s="15" t="s">
        <v>24</v>
      </c>
      <c r="B2" s="13"/>
      <c r="C2" s="13"/>
      <c r="D2" s="11"/>
      <c r="E2" s="11"/>
      <c r="F2" s="11"/>
      <c r="G2" s="5"/>
      <c r="H2" s="11"/>
    </row>
    <row r="3" spans="1:8" ht="12.75" customHeight="1" thickBot="1">
      <c r="A3" s="16" t="s">
        <v>10</v>
      </c>
      <c r="B3" s="26" t="s">
        <v>6</v>
      </c>
      <c r="C3" s="27" t="s">
        <v>5</v>
      </c>
      <c r="D3" s="28" t="s">
        <v>20</v>
      </c>
      <c r="E3" s="28" t="s">
        <v>21</v>
      </c>
      <c r="F3" s="28" t="s">
        <v>22</v>
      </c>
      <c r="G3" s="28" t="s">
        <v>13</v>
      </c>
      <c r="H3" s="28" t="s">
        <v>12</v>
      </c>
    </row>
    <row r="4" spans="1:8" ht="15" customHeight="1">
      <c r="A4" s="103">
        <v>1</v>
      </c>
      <c r="B4" s="29" t="str">
        <f>Hovedoplysninger!B60</f>
        <v>Stine N. Johansen</v>
      </c>
      <c r="C4" s="29" t="str">
        <f>Hovedoplysninger!C60</f>
        <v>Stenhuset</v>
      </c>
      <c r="D4" s="30">
        <f>Hovedoplysninger!G60</f>
        <v>0</v>
      </c>
      <c r="E4" s="30">
        <f>Hovedoplysninger!H60</f>
        <v>0</v>
      </c>
      <c r="F4" s="30" t="str">
        <f>Hovedoplysninger!I60</f>
        <v>J</v>
      </c>
      <c r="G4" s="31">
        <f>Hovedoplysninger!Q60</f>
        <v>1264</v>
      </c>
      <c r="H4" s="34">
        <f>Hovedoplysninger!Q60+Hovedoplysninger!Q61</f>
        <v>2526</v>
      </c>
    </row>
    <row r="5" spans="1:8" ht="15" customHeight="1" thickBot="1">
      <c r="A5" s="102"/>
      <c r="B5" s="17" t="str">
        <f>Hovedoplysninger!B61</f>
        <v>Andreas Ydesen</v>
      </c>
      <c r="C5" s="17" t="str">
        <f>Hovedoplysninger!C61</f>
        <v>Stenhuset</v>
      </c>
      <c r="D5" s="18">
        <f>Hovedoplysninger!G61</f>
        <v>0</v>
      </c>
      <c r="E5" s="18">
        <f>Hovedoplysninger!H61</f>
        <v>0</v>
      </c>
      <c r="F5" s="18" t="str">
        <f>Hovedoplysninger!I61</f>
        <v>J</v>
      </c>
      <c r="G5" s="19">
        <f>Hovedoplysninger!Q61</f>
        <v>1262</v>
      </c>
      <c r="H5" s="35">
        <f>Hovedoplysninger!Q61+Hovedoplysninger!Q60</f>
        <v>2526</v>
      </c>
    </row>
    <row r="6" spans="1:8" ht="15" customHeight="1">
      <c r="A6" s="104">
        <v>2</v>
      </c>
      <c r="B6" s="29" t="str">
        <f>Hovedoplysninger!B56</f>
        <v>Kim Knudsen</v>
      </c>
      <c r="C6" s="29" t="str">
        <f>Hovedoplysninger!C56</f>
        <v>Stenhuset</v>
      </c>
      <c r="D6" s="30">
        <f>Hovedoplysninger!G56</f>
        <v>0</v>
      </c>
      <c r="E6" s="30">
        <f>Hovedoplysninger!H56</f>
        <v>0</v>
      </c>
      <c r="F6" s="30" t="str">
        <f>Hovedoplysninger!I56</f>
        <v>J</v>
      </c>
      <c r="G6" s="31">
        <f>Hovedoplysninger!Q56</f>
        <v>1260</v>
      </c>
      <c r="H6" s="34">
        <f>Hovedoplysninger!Q56+Hovedoplysninger!Q57</f>
        <v>2423</v>
      </c>
    </row>
    <row r="7" spans="1:8" ht="15" customHeight="1" thickBot="1">
      <c r="A7" s="102"/>
      <c r="B7" s="17" t="str">
        <f>Hovedoplysninger!B57</f>
        <v>Martin B. Jensen</v>
      </c>
      <c r="C7" s="17" t="str">
        <f>Hovedoplysninger!C57</f>
        <v>Stenhuset</v>
      </c>
      <c r="D7" s="18">
        <f>Hovedoplysninger!G57</f>
        <v>0</v>
      </c>
      <c r="E7" s="18">
        <f>Hovedoplysninger!H57</f>
        <v>0</v>
      </c>
      <c r="F7" s="18" t="str">
        <f>Hovedoplysninger!I57</f>
        <v>J</v>
      </c>
      <c r="G7" s="19">
        <f>Hovedoplysninger!Q57</f>
        <v>1163</v>
      </c>
      <c r="H7" s="35">
        <f>Hovedoplysninger!Q57+Hovedoplysninger!Q56</f>
        <v>2423</v>
      </c>
    </row>
    <row r="8" spans="1:8" ht="15" customHeight="1">
      <c r="A8" s="104">
        <v>3</v>
      </c>
      <c r="B8" s="29" t="str">
        <f>Hovedoplysninger!B2</f>
        <v>Nadia Jepsen</v>
      </c>
      <c r="C8" s="29" t="str">
        <f>Hovedoplysninger!C2</f>
        <v>Ribe</v>
      </c>
      <c r="D8" s="30">
        <f>Hovedoplysninger!G2</f>
        <v>0</v>
      </c>
      <c r="E8" s="30">
        <f>Hovedoplysninger!H2</f>
        <v>0</v>
      </c>
      <c r="F8" s="30" t="str">
        <f>Hovedoplysninger!I2</f>
        <v>J</v>
      </c>
      <c r="G8" s="31">
        <f>Hovedoplysninger!Q2</f>
        <v>1125</v>
      </c>
      <c r="H8" s="34">
        <f>Hovedoplysninger!Q2+Hovedoplysninger!Q3</f>
        <v>2392</v>
      </c>
    </row>
    <row r="9" spans="1:8" ht="15" customHeight="1" thickBot="1">
      <c r="A9" s="102"/>
      <c r="B9" s="17" t="str">
        <f>Hovedoplysninger!B3</f>
        <v>Julie Jepsen</v>
      </c>
      <c r="C9" s="17" t="str">
        <f>Hovedoplysninger!C3</f>
        <v>Ribe</v>
      </c>
      <c r="D9" s="18">
        <f>Hovedoplysninger!G3</f>
        <v>0</v>
      </c>
      <c r="E9" s="18">
        <f>Hovedoplysninger!H3</f>
        <v>0</v>
      </c>
      <c r="F9" s="18" t="str">
        <f>Hovedoplysninger!I3</f>
        <v>J</v>
      </c>
      <c r="G9" s="19">
        <f>Hovedoplysninger!Q3</f>
        <v>1267</v>
      </c>
      <c r="H9" s="35">
        <f>Hovedoplysninger!Q3+Hovedoplysninger!Q2</f>
        <v>2392</v>
      </c>
    </row>
    <row r="10" spans="1:8" ht="15" customHeight="1">
      <c r="A10" s="47">
        <v>4</v>
      </c>
      <c r="B10" s="29" t="str">
        <f>Hovedoplysninger!B52</f>
        <v>Kevin Magnussen</v>
      </c>
      <c r="C10" s="29" t="str">
        <f>Hovedoplysninger!C52</f>
        <v>Stenhuset</v>
      </c>
      <c r="D10" s="30">
        <f>Hovedoplysninger!G52</f>
        <v>0</v>
      </c>
      <c r="E10" s="30">
        <f>Hovedoplysninger!H52</f>
        <v>0</v>
      </c>
      <c r="F10" s="30" t="str">
        <f>Hovedoplysninger!I52</f>
        <v>J</v>
      </c>
      <c r="G10" s="31">
        <f>Hovedoplysninger!Q52</f>
        <v>1213</v>
      </c>
      <c r="H10" s="34">
        <f>Hovedoplysninger!Q52+Hovedoplysninger!Q53</f>
        <v>2387</v>
      </c>
    </row>
    <row r="11" spans="1:8" ht="15" customHeight="1" thickBot="1">
      <c r="A11" s="48"/>
      <c r="B11" s="17" t="str">
        <f>Hovedoplysninger!B53</f>
        <v>Sabrina Nielsen</v>
      </c>
      <c r="C11" s="17" t="str">
        <f>Hovedoplysninger!C53</f>
        <v>Stenhuset</v>
      </c>
      <c r="D11" s="18">
        <f>Hovedoplysninger!G53</f>
        <v>0</v>
      </c>
      <c r="E11" s="18">
        <f>Hovedoplysninger!H53</f>
        <v>0</v>
      </c>
      <c r="F11" s="18" t="str">
        <f>Hovedoplysninger!I53</f>
        <v>J</v>
      </c>
      <c r="G11" s="19">
        <f>Hovedoplysninger!Q53</f>
        <v>1174</v>
      </c>
      <c r="H11" s="35">
        <f>Hovedoplysninger!Q53+Hovedoplysninger!Q52</f>
        <v>2387</v>
      </c>
    </row>
    <row r="12" spans="1:8" ht="15" customHeight="1">
      <c r="A12" s="47">
        <v>5</v>
      </c>
      <c r="B12" s="29" t="str">
        <f>Hovedoplysninger!B10</f>
        <v>Thomas Olesen</v>
      </c>
      <c r="C12" s="29" t="str">
        <f>Hovedoplysninger!C10</f>
        <v>Grindsted</v>
      </c>
      <c r="D12" s="30">
        <f>Hovedoplysninger!G10</f>
        <v>0</v>
      </c>
      <c r="E12" s="30">
        <f>Hovedoplysninger!H10</f>
        <v>0</v>
      </c>
      <c r="F12" s="30" t="str">
        <f>Hovedoplysninger!I10</f>
        <v>J</v>
      </c>
      <c r="G12" s="31">
        <f>Hovedoplysninger!Q10</f>
        <v>1219</v>
      </c>
      <c r="H12" s="34">
        <f>Hovedoplysninger!Q10+Hovedoplysninger!Q11</f>
        <v>2363</v>
      </c>
    </row>
    <row r="13" spans="1:8" ht="15" customHeight="1" thickBot="1">
      <c r="A13" s="48"/>
      <c r="B13" s="17" t="str">
        <f>Hovedoplysninger!B11</f>
        <v>Glenn Christiansen</v>
      </c>
      <c r="C13" s="17" t="str">
        <f>Hovedoplysninger!C11</f>
        <v>Grindsted</v>
      </c>
      <c r="D13" s="18">
        <f>Hovedoplysninger!G11</f>
        <v>0</v>
      </c>
      <c r="E13" s="18">
        <f>Hovedoplysninger!H11</f>
        <v>0</v>
      </c>
      <c r="F13" s="18" t="str">
        <f>Hovedoplysninger!I11</f>
        <v>J</v>
      </c>
      <c r="G13" s="19">
        <f>Hovedoplysninger!Q11</f>
        <v>1144</v>
      </c>
      <c r="H13" s="35">
        <f>Hovedoplysninger!Q11+Hovedoplysninger!Q10</f>
        <v>2363</v>
      </c>
    </row>
    <row r="14" spans="1:8" ht="15" customHeight="1">
      <c r="A14" s="47">
        <v>6</v>
      </c>
      <c r="B14" s="29" t="str">
        <f>Hovedoplysninger!B14</f>
        <v>Mikkel Mortensen</v>
      </c>
      <c r="C14" s="29" t="str">
        <f>Hovedoplysninger!C14</f>
        <v>Enghaven</v>
      </c>
      <c r="D14" s="30">
        <f>Hovedoplysninger!G14</f>
        <v>0</v>
      </c>
      <c r="E14" s="30">
        <f>Hovedoplysninger!H14</f>
        <v>0</v>
      </c>
      <c r="F14" s="30" t="str">
        <f>Hovedoplysninger!I14</f>
        <v>J</v>
      </c>
      <c r="G14" s="31">
        <f>Hovedoplysninger!Q14</f>
        <v>1210</v>
      </c>
      <c r="H14" s="34">
        <f>Hovedoplysninger!Q14+Hovedoplysninger!Q15</f>
        <v>2359</v>
      </c>
    </row>
    <row r="15" spans="1:8" ht="15" customHeight="1" thickBot="1">
      <c r="A15" s="48"/>
      <c r="B15" s="17" t="str">
        <f>Hovedoplysninger!B15</f>
        <v>Kasper Krogholm</v>
      </c>
      <c r="C15" s="17" t="str">
        <f>Hovedoplysninger!C15</f>
        <v>Enghaven</v>
      </c>
      <c r="D15" s="18">
        <f>Hovedoplysninger!G15</f>
        <v>0</v>
      </c>
      <c r="E15" s="18">
        <f>Hovedoplysninger!H15</f>
        <v>0</v>
      </c>
      <c r="F15" s="18" t="str">
        <f>Hovedoplysninger!I15</f>
        <v>J</v>
      </c>
      <c r="G15" s="19">
        <f>Hovedoplysninger!Q15</f>
        <v>1149</v>
      </c>
      <c r="H15" s="35">
        <f>Hovedoplysninger!Q15+Hovedoplysninger!Q14</f>
        <v>2359</v>
      </c>
    </row>
    <row r="16" spans="1:8" ht="15" customHeight="1">
      <c r="A16" s="47">
        <v>7</v>
      </c>
      <c r="B16" s="29" t="str">
        <f>Hovedoplysninger!B48</f>
        <v>Jeanette Andersen</v>
      </c>
      <c r="C16" s="29" t="str">
        <f>Hovedoplysninger!C48</f>
        <v>Stars and str.</v>
      </c>
      <c r="D16" s="30">
        <f>Hovedoplysninger!G48</f>
        <v>0</v>
      </c>
      <c r="E16" s="30">
        <f>Hovedoplysninger!H48</f>
        <v>0</v>
      </c>
      <c r="F16" s="30" t="str">
        <f>Hovedoplysninger!I48</f>
        <v>J</v>
      </c>
      <c r="G16" s="31">
        <f>Hovedoplysninger!Q48</f>
        <v>1182</v>
      </c>
      <c r="H16" s="34">
        <f>Hovedoplysninger!Q48+Hovedoplysninger!Q49</f>
        <v>2316</v>
      </c>
    </row>
    <row r="17" spans="1:8" ht="15" customHeight="1" thickBot="1">
      <c r="A17" s="48"/>
      <c r="B17" s="17" t="str">
        <f>Hovedoplysninger!B49</f>
        <v>Albana Asolli</v>
      </c>
      <c r="C17" s="17" t="str">
        <f>Hovedoplysninger!C49</f>
        <v>Stars and str.</v>
      </c>
      <c r="D17" s="18">
        <f>Hovedoplysninger!G49</f>
        <v>0</v>
      </c>
      <c r="E17" s="18">
        <f>Hovedoplysninger!H49</f>
        <v>0</v>
      </c>
      <c r="F17" s="18" t="str">
        <f>Hovedoplysninger!I49</f>
        <v>J</v>
      </c>
      <c r="G17" s="19">
        <f>Hovedoplysninger!Q49</f>
        <v>1134</v>
      </c>
      <c r="H17" s="35">
        <f>Hovedoplysninger!Q49+Hovedoplysninger!Q48</f>
        <v>2316</v>
      </c>
    </row>
    <row r="18" spans="1:8" ht="15" customHeight="1">
      <c r="A18" s="47">
        <v>8</v>
      </c>
      <c r="B18" s="29" t="str">
        <f>Hovedoplysninger!B22</f>
        <v>Jacob Larsen</v>
      </c>
      <c r="C18" s="29" t="str">
        <f>Hovedoplysninger!C22</f>
        <v>Ribe</v>
      </c>
      <c r="D18" s="30">
        <f>Hovedoplysninger!G22</f>
        <v>0</v>
      </c>
      <c r="E18" s="30">
        <f>Hovedoplysninger!H22</f>
        <v>0</v>
      </c>
      <c r="F18" s="30" t="str">
        <f>Hovedoplysninger!I22</f>
        <v>J</v>
      </c>
      <c r="G18" s="31">
        <f>Hovedoplysninger!Q22</f>
        <v>1111</v>
      </c>
      <c r="H18" s="34">
        <f>Hovedoplysninger!Q22+Hovedoplysninger!Q23</f>
        <v>2307</v>
      </c>
    </row>
    <row r="19" spans="1:8" ht="15" customHeight="1" thickBot="1">
      <c r="A19" s="48"/>
      <c r="B19" s="17" t="str">
        <f>Hovedoplysninger!B23</f>
        <v>Lasse Poulsen</v>
      </c>
      <c r="C19" s="17" t="str">
        <f>Hovedoplysninger!C23</f>
        <v>Ribe</v>
      </c>
      <c r="D19" s="18">
        <f>Hovedoplysninger!G23</f>
        <v>0</v>
      </c>
      <c r="E19" s="18">
        <f>Hovedoplysninger!H23</f>
        <v>0</v>
      </c>
      <c r="F19" s="18" t="str">
        <f>Hovedoplysninger!I23</f>
        <v>J</v>
      </c>
      <c r="G19" s="19">
        <f>Hovedoplysninger!Q23</f>
        <v>1196</v>
      </c>
      <c r="H19" s="35">
        <f>Hovedoplysninger!Q23+Hovedoplysninger!Q22</f>
        <v>2307</v>
      </c>
    </row>
    <row r="20" spans="1:8" ht="15" customHeight="1">
      <c r="A20" s="47">
        <v>9</v>
      </c>
      <c r="B20" s="29" t="str">
        <f>Hovedoplysninger!B4</f>
        <v>Michael Jessen</v>
      </c>
      <c r="C20" s="29" t="str">
        <f>Hovedoplysninger!C4</f>
        <v>Grindsted</v>
      </c>
      <c r="D20" s="30">
        <f>Hovedoplysninger!G4</f>
        <v>0</v>
      </c>
      <c r="E20" s="30">
        <f>Hovedoplysninger!H4</f>
        <v>0</v>
      </c>
      <c r="F20" s="30" t="str">
        <f>Hovedoplysninger!I4</f>
        <v>J</v>
      </c>
      <c r="G20" s="31">
        <f>Hovedoplysninger!Q4</f>
        <v>1123</v>
      </c>
      <c r="H20" s="34">
        <f>Hovedoplysninger!Q4+Hovedoplysninger!Q5</f>
        <v>2281</v>
      </c>
    </row>
    <row r="21" spans="1:8" ht="15" customHeight="1" thickBot="1">
      <c r="A21" s="48"/>
      <c r="B21" s="17" t="str">
        <f>Hovedoplysninger!B5</f>
        <v>Torben Jørgensen</v>
      </c>
      <c r="C21" s="17" t="str">
        <f>Hovedoplysninger!C5</f>
        <v>Grindsted</v>
      </c>
      <c r="D21" s="18">
        <f>Hovedoplysninger!G5</f>
        <v>0</v>
      </c>
      <c r="E21" s="18">
        <f>Hovedoplysninger!H5</f>
        <v>0</v>
      </c>
      <c r="F21" s="18" t="str">
        <f>Hovedoplysninger!I5</f>
        <v>J</v>
      </c>
      <c r="G21" s="19">
        <f>Hovedoplysninger!Q5</f>
        <v>1158</v>
      </c>
      <c r="H21" s="35">
        <f>Hovedoplysninger!Q5+Hovedoplysninger!Q4</f>
        <v>2281</v>
      </c>
    </row>
    <row r="22" spans="1:8" ht="15" customHeight="1">
      <c r="A22" s="47">
        <v>10</v>
      </c>
      <c r="B22" s="29" t="str">
        <f>Hovedoplysninger!B40</f>
        <v>Lasse Scherlund</v>
      </c>
      <c r="C22" s="29" t="str">
        <f>Hovedoplysninger!C40</f>
        <v>Grindsted</v>
      </c>
      <c r="D22" s="30">
        <f>Hovedoplysninger!G40</f>
        <v>0</v>
      </c>
      <c r="E22" s="30">
        <f>Hovedoplysninger!H40</f>
        <v>0</v>
      </c>
      <c r="F22" s="30" t="str">
        <f>Hovedoplysninger!I40</f>
        <v>J</v>
      </c>
      <c r="G22" s="31">
        <f>Hovedoplysninger!Q40</f>
        <v>1140</v>
      </c>
      <c r="H22" s="34">
        <f>Hovedoplysninger!Q40+Hovedoplysninger!Q41</f>
        <v>2280</v>
      </c>
    </row>
    <row r="23" spans="1:8" ht="15" customHeight="1" thickBot="1">
      <c r="A23" s="48"/>
      <c r="B23" s="17" t="str">
        <f>Hovedoplysninger!B41</f>
        <v>Carsten W. Hansen</v>
      </c>
      <c r="C23" s="17" t="str">
        <f>Hovedoplysninger!C41</f>
        <v>Grindsted</v>
      </c>
      <c r="D23" s="18">
        <f>Hovedoplysninger!G41</f>
        <v>0</v>
      </c>
      <c r="E23" s="18">
        <f>Hovedoplysninger!H41</f>
        <v>0</v>
      </c>
      <c r="F23" s="18" t="str">
        <f>Hovedoplysninger!I41</f>
        <v>J</v>
      </c>
      <c r="G23" s="19">
        <f>Hovedoplysninger!Q41</f>
        <v>1140</v>
      </c>
      <c r="H23" s="35">
        <f>Hovedoplysninger!Q41+Hovedoplysninger!Q40</f>
        <v>2280</v>
      </c>
    </row>
    <row r="24" spans="1:8" ht="15" customHeight="1">
      <c r="A24" s="47">
        <v>11</v>
      </c>
      <c r="B24" s="29" t="str">
        <f>Hovedoplysninger!B46</f>
        <v>Heidi B. Madsen</v>
      </c>
      <c r="C24" s="29" t="str">
        <f>Hovedoplysninger!C46</f>
        <v>Stenhuset</v>
      </c>
      <c r="D24" s="30">
        <f>Hovedoplysninger!G46</f>
        <v>0</v>
      </c>
      <c r="E24" s="30">
        <f>Hovedoplysninger!H46</f>
        <v>0</v>
      </c>
      <c r="F24" s="30" t="str">
        <f>Hovedoplysninger!I46</f>
        <v>J</v>
      </c>
      <c r="G24" s="31">
        <f>Hovedoplysninger!Q46</f>
        <v>1123</v>
      </c>
      <c r="H24" s="34">
        <f>Hovedoplysninger!Q46+Hovedoplysninger!Q47</f>
        <v>2256</v>
      </c>
    </row>
    <row r="25" spans="1:8" ht="15" customHeight="1" thickBot="1">
      <c r="A25" s="48"/>
      <c r="B25" s="17" t="str">
        <f>Hovedoplysninger!B47</f>
        <v>Randi Christensen</v>
      </c>
      <c r="C25" s="17" t="str">
        <f>Hovedoplysninger!C47</f>
        <v>Stenhuset</v>
      </c>
      <c r="D25" s="18">
        <f>Hovedoplysninger!G47</f>
        <v>0</v>
      </c>
      <c r="E25" s="18">
        <f>Hovedoplysninger!H47</f>
        <v>0</v>
      </c>
      <c r="F25" s="18" t="str">
        <f>Hovedoplysninger!I47</f>
        <v>J</v>
      </c>
      <c r="G25" s="19">
        <f>Hovedoplysninger!Q47</f>
        <v>1133</v>
      </c>
      <c r="H25" s="35">
        <f>Hovedoplysninger!Q47+Hovedoplysninger!Q46</f>
        <v>2256</v>
      </c>
    </row>
    <row r="26" spans="1:8" ht="15" customHeight="1">
      <c r="A26" s="47">
        <v>12</v>
      </c>
      <c r="B26" s="29" t="str">
        <f>Hovedoplysninger!B8</f>
        <v>Rasmus Ravn</v>
      </c>
      <c r="C26" s="29" t="str">
        <f>Hovedoplysninger!C8</f>
        <v>Thor 94</v>
      </c>
      <c r="D26" s="30">
        <f>Hovedoplysninger!G8</f>
        <v>0</v>
      </c>
      <c r="E26" s="30">
        <f>Hovedoplysninger!H8</f>
        <v>0</v>
      </c>
      <c r="F26" s="30" t="str">
        <f>Hovedoplysninger!I8</f>
        <v>J</v>
      </c>
      <c r="G26" s="31">
        <f>Hovedoplysninger!Q8</f>
        <v>1056</v>
      </c>
      <c r="H26" s="34">
        <f>Hovedoplysninger!Q8+Hovedoplysninger!Q9</f>
        <v>2242</v>
      </c>
    </row>
    <row r="27" spans="1:8" ht="15" customHeight="1" thickBot="1">
      <c r="A27" s="48"/>
      <c r="B27" s="17" t="str">
        <f>Hovedoplysninger!B9</f>
        <v>Lars A. Pedersen</v>
      </c>
      <c r="C27" s="17" t="str">
        <f>Hovedoplysninger!C9</f>
        <v>Thor 94</v>
      </c>
      <c r="D27" s="18">
        <f>Hovedoplysninger!G9</f>
        <v>0</v>
      </c>
      <c r="E27" s="18">
        <f>Hovedoplysninger!H9</f>
        <v>0</v>
      </c>
      <c r="F27" s="18" t="str">
        <f>Hovedoplysninger!I9</f>
        <v>J</v>
      </c>
      <c r="G27" s="19">
        <f>Hovedoplysninger!Q9</f>
        <v>1186</v>
      </c>
      <c r="H27" s="35">
        <f>Hovedoplysninger!Q9+Hovedoplysninger!Q8</f>
        <v>2242</v>
      </c>
    </row>
    <row r="28" spans="1:8" ht="15" customHeight="1">
      <c r="A28" s="47">
        <v>13</v>
      </c>
      <c r="B28" s="29" t="str">
        <f>Hovedoplysninger!B58</f>
        <v>Sandra Mortensen</v>
      </c>
      <c r="C28" s="29" t="str">
        <f>Hovedoplysninger!C58</f>
        <v>NIF</v>
      </c>
      <c r="D28" s="30">
        <f>Hovedoplysninger!G58</f>
        <v>0</v>
      </c>
      <c r="E28" s="30">
        <f>Hovedoplysninger!H58</f>
        <v>0</v>
      </c>
      <c r="F28" s="30" t="str">
        <f>Hovedoplysninger!I58</f>
        <v>J</v>
      </c>
      <c r="G28" s="31">
        <f>Hovedoplysninger!Q58</f>
        <v>1108</v>
      </c>
      <c r="H28" s="34">
        <f>Hovedoplysninger!Q58+Hovedoplysninger!Q59</f>
        <v>2225</v>
      </c>
    </row>
    <row r="29" spans="1:8" ht="15" customHeight="1" thickBot="1">
      <c r="A29" s="48"/>
      <c r="B29" s="17" t="str">
        <f>Hovedoplysninger!B59</f>
        <v>Martin Pellegård</v>
      </c>
      <c r="C29" s="17" t="str">
        <f>Hovedoplysninger!C59</f>
        <v>NIF</v>
      </c>
      <c r="D29" s="18">
        <f>Hovedoplysninger!G59</f>
        <v>0</v>
      </c>
      <c r="E29" s="18">
        <f>Hovedoplysninger!H59</f>
        <v>0</v>
      </c>
      <c r="F29" s="18" t="str">
        <f>Hovedoplysninger!I59</f>
        <v>J</v>
      </c>
      <c r="G29" s="19">
        <f>Hovedoplysninger!Q59</f>
        <v>1117</v>
      </c>
      <c r="H29" s="35">
        <f>Hovedoplysninger!Q59+Hovedoplysninger!Q58</f>
        <v>2225</v>
      </c>
    </row>
    <row r="30" spans="1:8" ht="15" customHeight="1">
      <c r="A30" s="47">
        <v>14</v>
      </c>
      <c r="B30" s="29" t="str">
        <f>Hovedoplysninger!B38</f>
        <v>Jonas Valentin</v>
      </c>
      <c r="C30" s="29" t="str">
        <f>Hovedoplysninger!C38</f>
        <v>Trekanten</v>
      </c>
      <c r="D30" s="30">
        <f>Hovedoplysninger!G38</f>
        <v>0</v>
      </c>
      <c r="E30" s="30">
        <f>Hovedoplysninger!H38</f>
        <v>0</v>
      </c>
      <c r="F30" s="30" t="str">
        <f>Hovedoplysninger!I38</f>
        <v>J</v>
      </c>
      <c r="G30" s="31">
        <f>Hovedoplysninger!Q38</f>
        <v>1067</v>
      </c>
      <c r="H30" s="34">
        <f>Hovedoplysninger!Q38+Hovedoplysninger!Q39</f>
        <v>2223</v>
      </c>
    </row>
    <row r="31" spans="1:8" ht="15" customHeight="1" thickBot="1">
      <c r="A31" s="48"/>
      <c r="B31" s="17" t="str">
        <f>Hovedoplysninger!B39</f>
        <v>Christopher Bengt</v>
      </c>
      <c r="C31" s="17" t="str">
        <f>Hovedoplysninger!C39</f>
        <v>Trekanten</v>
      </c>
      <c r="D31" s="18">
        <f>Hovedoplysninger!G39</f>
        <v>0</v>
      </c>
      <c r="E31" s="18">
        <f>Hovedoplysninger!H39</f>
        <v>0</v>
      </c>
      <c r="F31" s="18" t="str">
        <f>Hovedoplysninger!I39</f>
        <v>J</v>
      </c>
      <c r="G31" s="19">
        <f>Hovedoplysninger!Q39</f>
        <v>1156</v>
      </c>
      <c r="H31" s="35">
        <f>Hovedoplysninger!Q39+Hovedoplysninger!Q38</f>
        <v>2223</v>
      </c>
    </row>
    <row r="32" spans="1:8" ht="15" customHeight="1">
      <c r="A32" s="47">
        <v>15</v>
      </c>
      <c r="B32" s="29" t="str">
        <f>Hovedoplysninger!B20</f>
        <v>Stephen Jensen</v>
      </c>
      <c r="C32" s="29" t="str">
        <f>Hovedoplysninger!C20</f>
        <v>Vestenvinden</v>
      </c>
      <c r="D32" s="30">
        <f>Hovedoplysninger!G20</f>
        <v>0</v>
      </c>
      <c r="E32" s="30">
        <f>Hovedoplysninger!H20</f>
        <v>0</v>
      </c>
      <c r="F32" s="30" t="str">
        <f>Hovedoplysninger!I20</f>
        <v>J</v>
      </c>
      <c r="G32" s="31">
        <f>Hovedoplysninger!Q20</f>
        <v>1172</v>
      </c>
      <c r="H32" s="34">
        <f>Hovedoplysninger!Q20+Hovedoplysninger!Q21</f>
        <v>2211</v>
      </c>
    </row>
    <row r="33" spans="1:8" ht="15" customHeight="1" thickBot="1">
      <c r="A33" s="48"/>
      <c r="B33" s="17" t="str">
        <f>Hovedoplysninger!B21</f>
        <v>Jeppe Pedersen</v>
      </c>
      <c r="C33" s="17" t="str">
        <f>Hovedoplysninger!C21</f>
        <v>Ribe</v>
      </c>
      <c r="D33" s="18">
        <f>Hovedoplysninger!G21</f>
        <v>0</v>
      </c>
      <c r="E33" s="18">
        <f>Hovedoplysninger!H21</f>
        <v>0</v>
      </c>
      <c r="F33" s="18" t="str">
        <f>Hovedoplysninger!I21</f>
        <v>J</v>
      </c>
      <c r="G33" s="19">
        <f>Hovedoplysninger!Q21</f>
        <v>1039</v>
      </c>
      <c r="H33" s="35">
        <f>Hovedoplysninger!Q21+Hovedoplysninger!Q20</f>
        <v>2211</v>
      </c>
    </row>
    <row r="34" spans="1:8" ht="15" customHeight="1">
      <c r="A34" s="47">
        <v>16</v>
      </c>
      <c r="B34" s="29" t="str">
        <f>Hovedoplysninger!B32</f>
        <v>Nicole R.  Rasmussen</v>
      </c>
      <c r="C34" s="29" t="str">
        <f>Hovedoplysninger!C32</f>
        <v>Pletten</v>
      </c>
      <c r="D34" s="30">
        <f>Hovedoplysninger!G32</f>
        <v>0</v>
      </c>
      <c r="E34" s="30">
        <f>Hovedoplysninger!H32</f>
        <v>0</v>
      </c>
      <c r="F34" s="30" t="str">
        <f>Hovedoplysninger!I32</f>
        <v>J</v>
      </c>
      <c r="G34" s="31">
        <f>Hovedoplysninger!Q32</f>
        <v>1122</v>
      </c>
      <c r="H34" s="34">
        <f>Hovedoplysninger!Q32+Hovedoplysninger!Q33</f>
        <v>2210</v>
      </c>
    </row>
    <row r="35" spans="1:8" ht="15" customHeight="1" thickBot="1">
      <c r="A35" s="48"/>
      <c r="B35" s="17" t="str">
        <f>Hovedoplysninger!B33</f>
        <v>Peter Kjær Jørgensen</v>
      </c>
      <c r="C35" s="17" t="str">
        <f>Hovedoplysninger!C33</f>
        <v>Pletten</v>
      </c>
      <c r="D35" s="18">
        <f>Hovedoplysninger!G33</f>
        <v>0</v>
      </c>
      <c r="E35" s="18">
        <f>Hovedoplysninger!H33</f>
        <v>0</v>
      </c>
      <c r="F35" s="18" t="str">
        <f>Hovedoplysninger!I33</f>
        <v>J</v>
      </c>
      <c r="G35" s="19">
        <f>Hovedoplysninger!Q33</f>
        <v>1088</v>
      </c>
      <c r="H35" s="35">
        <f>Hovedoplysninger!Q33+Hovedoplysninger!Q32</f>
        <v>2210</v>
      </c>
    </row>
    <row r="36" spans="1:8" ht="15" customHeight="1">
      <c r="A36" s="47">
        <v>17</v>
      </c>
      <c r="B36" s="29" t="str">
        <f>Hovedoplysninger!B16</f>
        <v>Michael Nauheimer</v>
      </c>
      <c r="C36" s="29" t="str">
        <f>Hovedoplysninger!C16</f>
        <v>Vestenvinden</v>
      </c>
      <c r="D36" s="30">
        <f>Hovedoplysninger!G16</f>
        <v>0</v>
      </c>
      <c r="E36" s="30">
        <f>Hovedoplysninger!H16</f>
        <v>0</v>
      </c>
      <c r="F36" s="30" t="str">
        <f>Hovedoplysninger!I16</f>
        <v>J</v>
      </c>
      <c r="G36" s="31">
        <f>Hovedoplysninger!Q16</f>
        <v>963</v>
      </c>
      <c r="H36" s="34">
        <f>Hovedoplysninger!Q16+Hovedoplysninger!Q17</f>
        <v>2008</v>
      </c>
    </row>
    <row r="37" spans="1:8" ht="15" customHeight="1" thickBot="1">
      <c r="A37" s="48"/>
      <c r="B37" s="17" t="str">
        <f>Hovedoplysninger!B17</f>
        <v>Daniel Olesen</v>
      </c>
      <c r="C37" s="17" t="str">
        <f>Hovedoplysninger!C17</f>
        <v>Vestenvinden</v>
      </c>
      <c r="D37" s="18">
        <f>Hovedoplysninger!G17</f>
        <v>0</v>
      </c>
      <c r="E37" s="18">
        <f>Hovedoplysninger!H17</f>
        <v>0</v>
      </c>
      <c r="F37" s="18" t="str">
        <f>Hovedoplysninger!I17</f>
        <v>J</v>
      </c>
      <c r="G37" s="19">
        <f>Hovedoplysninger!Q17</f>
        <v>1045</v>
      </c>
      <c r="H37" s="35">
        <f>Hovedoplysninger!Q17+Hovedoplysninger!Q16</f>
        <v>2008</v>
      </c>
    </row>
    <row r="38" spans="1:8" ht="15" customHeight="1">
      <c r="A38" s="47">
        <v>18</v>
      </c>
      <c r="B38" s="29">
        <f>Hovedoplysninger!B24</f>
        <v>0</v>
      </c>
      <c r="C38" s="29">
        <f>Hovedoplysninger!C24</f>
        <v>0</v>
      </c>
      <c r="D38" s="30">
        <f>Hovedoplysninger!G24</f>
        <v>0</v>
      </c>
      <c r="E38" s="30">
        <f>Hovedoplysninger!H24</f>
        <v>0</v>
      </c>
      <c r="F38" s="30">
        <f>Hovedoplysninger!I24</f>
        <v>0</v>
      </c>
      <c r="G38" s="31">
        <f>Hovedoplysninger!Q24</f>
        <v>0</v>
      </c>
      <c r="H38" s="34">
        <f>Hovedoplysninger!Q24+Hovedoplysninger!Q25</f>
        <v>1121</v>
      </c>
    </row>
    <row r="39" spans="1:8" ht="15" customHeight="1" thickBot="1">
      <c r="A39" s="48"/>
      <c r="B39" s="17" t="str">
        <f>Hovedoplysninger!B25</f>
        <v>Camilla Guldbrand</v>
      </c>
      <c r="C39" s="17" t="str">
        <f>Hovedoplysninger!C25</f>
        <v>Enghaven</v>
      </c>
      <c r="D39" s="18">
        <f>Hovedoplysninger!G25</f>
        <v>0</v>
      </c>
      <c r="E39" s="18">
        <f>Hovedoplysninger!H25</f>
        <v>0</v>
      </c>
      <c r="F39" s="18" t="str">
        <f>Hovedoplysninger!I25</f>
        <v>J</v>
      </c>
      <c r="G39" s="19">
        <f>Hovedoplysninger!Q25</f>
        <v>1121</v>
      </c>
      <c r="H39" s="35">
        <f>Hovedoplysninger!Q25+Hovedoplysninger!Q24</f>
        <v>1121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1200" verticalDpi="12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43">
      <selection activeCell="A1" sqref="A1"/>
    </sheetView>
  </sheetViews>
  <sheetFormatPr defaultColWidth="9.140625" defaultRowHeight="12.75"/>
  <cols>
    <col min="1" max="1" width="22.140625" style="0" bestFit="1" customWidth="1"/>
    <col min="2" max="2" width="13.421875" style="0" bestFit="1" customWidth="1"/>
    <col min="3" max="4" width="9.140625" style="3" customWidth="1"/>
    <col min="5" max="5" width="9.00390625" style="3" bestFit="1" customWidth="1"/>
    <col min="6" max="6" width="9.57421875" style="3" bestFit="1" customWidth="1"/>
    <col min="7" max="7" width="12.140625" style="0" customWidth="1"/>
    <col min="8" max="8" width="8.7109375" style="0" bestFit="1" customWidth="1"/>
    <col min="9" max="9" width="7.140625" style="3" customWidth="1"/>
    <col min="10" max="12" width="12.140625" style="0" customWidth="1"/>
  </cols>
  <sheetData>
    <row r="1" spans="1:9" ht="12.75">
      <c r="A1" s="105" t="s">
        <v>6</v>
      </c>
      <c r="B1" s="75" t="s">
        <v>9</v>
      </c>
      <c r="C1" s="76" t="s">
        <v>15</v>
      </c>
      <c r="D1" s="76" t="s">
        <v>16</v>
      </c>
      <c r="E1" s="76" t="s">
        <v>17</v>
      </c>
      <c r="F1" s="76" t="s">
        <v>14</v>
      </c>
      <c r="G1" s="77" t="s">
        <v>4</v>
      </c>
      <c r="H1" s="77" t="s">
        <v>29</v>
      </c>
      <c r="I1" s="106" t="s">
        <v>30</v>
      </c>
    </row>
    <row r="2" spans="1:9" ht="12.75">
      <c r="A2" s="107" t="str">
        <f>Hovedoplysninger!B50</f>
        <v>Philip Poulsen</v>
      </c>
      <c r="B2" s="40" t="str">
        <f>Hovedoplysninger!C50</f>
        <v>Ebeltrillerne</v>
      </c>
      <c r="C2" s="41">
        <f>Hovedoplysninger!D50</f>
        <v>0</v>
      </c>
      <c r="D2" s="41" t="str">
        <f>Hovedoplysninger!E50</f>
        <v>J</v>
      </c>
      <c r="E2" s="41">
        <f>Hovedoplysninger!F50</f>
        <v>0</v>
      </c>
      <c r="F2" s="41">
        <f>Hovedoplysninger!J50</f>
        <v>55</v>
      </c>
      <c r="G2" s="41">
        <f>Hovedoplysninger!Q50</f>
        <v>1245</v>
      </c>
      <c r="H2" s="42"/>
      <c r="I2" s="49"/>
    </row>
    <row r="3" spans="1:9" ht="13.5" thickBot="1">
      <c r="A3" s="108" t="str">
        <f>Hovedoplysninger!B51</f>
        <v>William Kristensen</v>
      </c>
      <c r="B3" s="39" t="str">
        <f>Hovedoplysninger!C51</f>
        <v>Ebeltrillerne</v>
      </c>
      <c r="C3" s="22">
        <f>Hovedoplysninger!D51</f>
        <v>0</v>
      </c>
      <c r="D3" s="22" t="str">
        <f>Hovedoplysninger!E51</f>
        <v>J</v>
      </c>
      <c r="E3" s="22">
        <f>Hovedoplysninger!F51</f>
        <v>0</v>
      </c>
      <c r="F3" s="22">
        <f>Hovedoplysninger!J51</f>
        <v>54</v>
      </c>
      <c r="G3" s="22">
        <f>Hovedoplysninger!Q51</f>
        <v>1133</v>
      </c>
      <c r="H3" s="44">
        <f>G2+G3</f>
        <v>2378</v>
      </c>
      <c r="I3" s="50">
        <f>RANK(H3,H:H)</f>
        <v>11</v>
      </c>
    </row>
    <row r="4" spans="1:9" s="42" customFormat="1" ht="24.75" customHeight="1">
      <c r="A4" s="109"/>
      <c r="B4" s="20"/>
      <c r="C4" s="21"/>
      <c r="D4" s="21"/>
      <c r="E4" s="23"/>
      <c r="F4" s="21"/>
      <c r="G4" s="21"/>
      <c r="I4" s="51"/>
    </row>
    <row r="5" spans="1:9" ht="12.75">
      <c r="A5" s="107" t="str">
        <f>Hovedoplysninger!B14</f>
        <v>Mikkel Mortensen</v>
      </c>
      <c r="B5" s="40" t="str">
        <f>Hovedoplysninger!C14</f>
        <v>Enghaven</v>
      </c>
      <c r="C5" s="41">
        <f>Hovedoplysninger!D14</f>
        <v>0</v>
      </c>
      <c r="D5" s="41">
        <f>Hovedoplysninger!E14</f>
        <v>0</v>
      </c>
      <c r="E5" s="41" t="str">
        <f>Hovedoplysninger!F14</f>
        <v>J</v>
      </c>
      <c r="F5" s="41">
        <f>Hovedoplysninger!J14</f>
        <v>21</v>
      </c>
      <c r="G5" s="41">
        <f>Hovedoplysninger!Q14</f>
        <v>1210</v>
      </c>
      <c r="H5" s="43"/>
      <c r="I5" s="51"/>
    </row>
    <row r="6" spans="1:9" ht="12.75">
      <c r="A6" s="107" t="str">
        <f>Hovedoplysninger!B15</f>
        <v>Kasper Krogholm</v>
      </c>
      <c r="B6" s="40" t="str">
        <f>Hovedoplysninger!C15</f>
        <v>Enghaven</v>
      </c>
      <c r="C6" s="41">
        <f>Hovedoplysninger!D15</f>
        <v>0</v>
      </c>
      <c r="D6" s="41">
        <f>Hovedoplysninger!E15</f>
        <v>0</v>
      </c>
      <c r="E6" s="41" t="str">
        <f>Hovedoplysninger!F15</f>
        <v>J</v>
      </c>
      <c r="F6" s="41">
        <f>Hovedoplysninger!J15</f>
        <v>32</v>
      </c>
      <c r="G6" s="41">
        <f>Hovedoplysninger!Q15</f>
        <v>1149</v>
      </c>
      <c r="H6" s="43"/>
      <c r="I6" s="51"/>
    </row>
    <row r="7" spans="1:9" ht="12.75">
      <c r="A7" s="107" t="str">
        <f>Hovedoplysninger!B25</f>
        <v>Camilla Guldbrand</v>
      </c>
      <c r="B7" s="40" t="str">
        <f>Hovedoplysninger!C25</f>
        <v>Enghaven</v>
      </c>
      <c r="C7" s="41">
        <f>Hovedoplysninger!D25</f>
        <v>0</v>
      </c>
      <c r="D7" s="41">
        <f>Hovedoplysninger!E25</f>
        <v>0</v>
      </c>
      <c r="E7" s="41" t="str">
        <f>Hovedoplysninger!F25</f>
        <v>J</v>
      </c>
      <c r="F7" s="41">
        <f>Hovedoplysninger!J25</f>
        <v>24</v>
      </c>
      <c r="G7" s="41">
        <f>Hovedoplysninger!Q25</f>
        <v>1121</v>
      </c>
      <c r="H7" s="43"/>
      <c r="I7" s="51"/>
    </row>
    <row r="8" spans="1:9" ht="13.5" thickBot="1">
      <c r="A8" s="108" t="str">
        <f>Hovedoplysninger!B42</f>
        <v>Matine M. Madsen</v>
      </c>
      <c r="B8" s="39" t="str">
        <f>Hovedoplysninger!C42</f>
        <v>Enghaven</v>
      </c>
      <c r="C8" s="22">
        <f>Hovedoplysninger!D42</f>
        <v>0</v>
      </c>
      <c r="D8" s="22" t="str">
        <f>Hovedoplysninger!E42</f>
        <v>J</v>
      </c>
      <c r="E8" s="22">
        <f>Hovedoplysninger!F42</f>
        <v>0</v>
      </c>
      <c r="F8" s="22">
        <f>Hovedoplysninger!J42</f>
        <v>65</v>
      </c>
      <c r="G8" s="22">
        <f>Hovedoplysninger!Q42</f>
        <v>1101</v>
      </c>
      <c r="H8" s="45">
        <f>G5+G6+G7+G8</f>
        <v>4581</v>
      </c>
      <c r="I8" s="50">
        <f>RANK(H8,H:H)</f>
        <v>6</v>
      </c>
    </row>
    <row r="9" spans="1:9" ht="12.75">
      <c r="A9" s="109" t="str">
        <f>Hovedoplysninger!B43</f>
        <v>Cecilie K. Pedersen</v>
      </c>
      <c r="B9" s="20" t="str">
        <f>Hovedoplysninger!C43</f>
        <v>Enghaven</v>
      </c>
      <c r="C9" s="21" t="str">
        <f>Hovedoplysninger!D43</f>
        <v>J</v>
      </c>
      <c r="D9" s="21">
        <f>Hovedoplysninger!E43</f>
        <v>0</v>
      </c>
      <c r="E9" s="21">
        <f>Hovedoplysninger!F43</f>
        <v>0</v>
      </c>
      <c r="F9" s="21">
        <f>Hovedoplysninger!J43</f>
        <v>65</v>
      </c>
      <c r="G9" s="21">
        <f>Hovedoplysninger!Q43</f>
        <v>934</v>
      </c>
      <c r="H9" s="42"/>
      <c r="I9" s="51"/>
    </row>
    <row r="10" spans="1:9" ht="24.75" customHeight="1">
      <c r="A10" s="107"/>
      <c r="B10" s="40"/>
      <c r="C10" s="41"/>
      <c r="D10" s="41"/>
      <c r="E10" s="41"/>
      <c r="F10" s="41"/>
      <c r="G10" s="41"/>
      <c r="H10" s="42"/>
      <c r="I10" s="51"/>
    </row>
    <row r="11" spans="1:9" ht="12.75">
      <c r="A11" s="107" t="str">
        <f>Hovedoplysninger!B10</f>
        <v>Thomas Olesen</v>
      </c>
      <c r="B11" s="40" t="str">
        <f>Hovedoplysninger!C10</f>
        <v>Grindsted</v>
      </c>
      <c r="C11" s="41">
        <f>Hovedoplysninger!D10</f>
        <v>0</v>
      </c>
      <c r="D11" s="41">
        <f>Hovedoplysninger!E10</f>
        <v>0</v>
      </c>
      <c r="E11" s="41" t="str">
        <f>Hovedoplysninger!F10</f>
        <v>J</v>
      </c>
      <c r="F11" s="41">
        <f>Hovedoplysninger!J10</f>
        <v>14</v>
      </c>
      <c r="G11" s="41">
        <f>Hovedoplysninger!Q10</f>
        <v>1219</v>
      </c>
      <c r="H11" s="42"/>
      <c r="I11" s="51"/>
    </row>
    <row r="12" spans="1:9" ht="12.75">
      <c r="A12" s="107" t="str">
        <f>Hovedoplysninger!B5</f>
        <v>Torben Jørgensen</v>
      </c>
      <c r="B12" s="40" t="str">
        <f>Hovedoplysninger!C5</f>
        <v>Grindsted</v>
      </c>
      <c r="C12" s="41">
        <f>Hovedoplysninger!D5</f>
        <v>0</v>
      </c>
      <c r="D12" s="41">
        <f>Hovedoplysninger!E5</f>
        <v>0</v>
      </c>
      <c r="E12" s="41" t="str">
        <f>Hovedoplysninger!F5</f>
        <v>J</v>
      </c>
      <c r="F12" s="41">
        <f>Hovedoplysninger!J5</f>
        <v>10</v>
      </c>
      <c r="G12" s="41">
        <f>Hovedoplysninger!Q5</f>
        <v>1158</v>
      </c>
      <c r="H12" s="42"/>
      <c r="I12" s="51"/>
    </row>
    <row r="13" spans="1:9" ht="12.75">
      <c r="A13" s="107" t="str">
        <f>Hovedoplysninger!B11</f>
        <v>Glenn Christiansen</v>
      </c>
      <c r="B13" s="40" t="str">
        <f>Hovedoplysninger!C11</f>
        <v>Grindsted</v>
      </c>
      <c r="C13" s="41">
        <f>Hovedoplysninger!D11</f>
        <v>0</v>
      </c>
      <c r="D13" s="41">
        <f>Hovedoplysninger!E11</f>
        <v>0</v>
      </c>
      <c r="E13" s="41" t="str">
        <f>Hovedoplysninger!F11</f>
        <v>J</v>
      </c>
      <c r="F13" s="41">
        <f>Hovedoplysninger!J11</f>
        <v>30</v>
      </c>
      <c r="G13" s="41">
        <f>Hovedoplysninger!Q11</f>
        <v>1144</v>
      </c>
      <c r="H13" s="43"/>
      <c r="I13" s="57"/>
    </row>
    <row r="14" spans="1:9" ht="13.5" thickBot="1">
      <c r="A14" s="108" t="str">
        <f>Hovedoplysninger!B41</f>
        <v>Carsten W. Hansen</v>
      </c>
      <c r="B14" s="39" t="str">
        <f>Hovedoplysninger!C41</f>
        <v>Grindsted</v>
      </c>
      <c r="C14" s="22">
        <f>Hovedoplysninger!D41</f>
        <v>0</v>
      </c>
      <c r="D14" s="22">
        <f>Hovedoplysninger!E41</f>
        <v>0</v>
      </c>
      <c r="E14" s="22" t="str">
        <f>Hovedoplysninger!F41</f>
        <v>J</v>
      </c>
      <c r="F14" s="22">
        <f>Hovedoplysninger!J41</f>
        <v>0</v>
      </c>
      <c r="G14" s="22">
        <f>Hovedoplysninger!Q41</f>
        <v>1140</v>
      </c>
      <c r="H14" s="45">
        <f>G11+G12+G13+G14</f>
        <v>4661</v>
      </c>
      <c r="I14" s="50">
        <f>RANK(H14,H:H)</f>
        <v>5</v>
      </c>
    </row>
    <row r="15" spans="1:9" ht="12.75">
      <c r="A15" s="109" t="str">
        <f>Hovedoplysninger!B40</f>
        <v>Lasse Scherlund</v>
      </c>
      <c r="B15" s="20" t="str">
        <f>Hovedoplysninger!C40</f>
        <v>Grindsted</v>
      </c>
      <c r="C15" s="21">
        <f>Hovedoplysninger!D40</f>
        <v>0</v>
      </c>
      <c r="D15" s="21">
        <f>Hovedoplysninger!E40</f>
        <v>0</v>
      </c>
      <c r="E15" s="21" t="str">
        <f>Hovedoplysninger!F40</f>
        <v>J</v>
      </c>
      <c r="F15" s="21">
        <f>Hovedoplysninger!J40</f>
        <v>6</v>
      </c>
      <c r="G15" s="21">
        <f>Hovedoplysninger!Q40</f>
        <v>1140</v>
      </c>
      <c r="H15" s="42"/>
      <c r="I15" s="51"/>
    </row>
    <row r="16" spans="1:9" ht="12.75">
      <c r="A16" s="107" t="str">
        <f>Hovedoplysninger!B37</f>
        <v>Morten Munk</v>
      </c>
      <c r="B16" s="40" t="str">
        <f>Hovedoplysninger!C37</f>
        <v>Grindsted</v>
      </c>
      <c r="C16" s="41">
        <f>Hovedoplysninger!D37</f>
        <v>0</v>
      </c>
      <c r="D16" s="41" t="str">
        <f>Hovedoplysninger!E37</f>
        <v>J</v>
      </c>
      <c r="E16" s="41">
        <f>Hovedoplysninger!F37</f>
        <v>0</v>
      </c>
      <c r="F16" s="41">
        <f>Hovedoplysninger!J37</f>
        <v>49</v>
      </c>
      <c r="G16" s="41">
        <f>Hovedoplysninger!Q37</f>
        <v>1039</v>
      </c>
      <c r="H16" s="42"/>
      <c r="I16" s="51"/>
    </row>
    <row r="17" spans="1:9" ht="24.75" customHeight="1">
      <c r="A17" s="107"/>
      <c r="B17" s="40"/>
      <c r="C17" s="41"/>
      <c r="D17" s="41"/>
      <c r="E17" s="41"/>
      <c r="F17" s="41"/>
      <c r="G17" s="41"/>
      <c r="H17" s="42"/>
      <c r="I17" s="51"/>
    </row>
    <row r="18" spans="1:9" ht="12.75">
      <c r="A18" s="107" t="str">
        <f>Hovedoplysninger!B64</f>
        <v>Michael Rasmussen</v>
      </c>
      <c r="B18" s="40" t="str">
        <f>Hovedoplysninger!C64</f>
        <v>NIF</v>
      </c>
      <c r="C18" s="41" t="str">
        <f>Hovedoplysninger!D64</f>
        <v>J</v>
      </c>
      <c r="D18" s="41">
        <f>Hovedoplysninger!E64</f>
        <v>0</v>
      </c>
      <c r="E18" s="41">
        <f>Hovedoplysninger!F64</f>
        <v>0</v>
      </c>
      <c r="F18" s="41">
        <f>Hovedoplysninger!J64</f>
        <v>65</v>
      </c>
      <c r="G18" s="41">
        <f>Hovedoplysninger!Q64</f>
        <v>891</v>
      </c>
      <c r="H18" s="42"/>
      <c r="I18" s="51"/>
    </row>
    <row r="19" spans="1:9" ht="12.75">
      <c r="A19" s="107" t="str">
        <f>Hovedoplysninger!B65</f>
        <v>Mads Hansen</v>
      </c>
      <c r="B19" s="40" t="str">
        <f>Hovedoplysninger!C65</f>
        <v>NIF</v>
      </c>
      <c r="C19" s="41" t="str">
        <f>Hovedoplysninger!D65</f>
        <v>J</v>
      </c>
      <c r="D19" s="41">
        <f>Hovedoplysninger!E65</f>
        <v>0</v>
      </c>
      <c r="E19" s="41">
        <f>Hovedoplysninger!F65</f>
        <v>0</v>
      </c>
      <c r="F19" s="41">
        <f>Hovedoplysninger!J65</f>
        <v>65</v>
      </c>
      <c r="G19" s="41">
        <f>Hovedoplysninger!Q65</f>
        <v>1110</v>
      </c>
      <c r="H19" s="42"/>
      <c r="I19" s="51"/>
    </row>
    <row r="20" spans="1:9" ht="12.75">
      <c r="A20" s="107" t="str">
        <f>Hovedoplysninger!B58</f>
        <v>Sandra Mortensen</v>
      </c>
      <c r="B20" s="40" t="str">
        <f>Hovedoplysninger!C58</f>
        <v>NIF</v>
      </c>
      <c r="C20" s="41">
        <f>Hovedoplysninger!D58</f>
        <v>0</v>
      </c>
      <c r="D20" s="41">
        <f>Hovedoplysninger!E58</f>
        <v>0</v>
      </c>
      <c r="E20" s="41" t="str">
        <f>Hovedoplysninger!F58</f>
        <v>J</v>
      </c>
      <c r="F20" s="41">
        <f>Hovedoplysninger!J58</f>
        <v>40</v>
      </c>
      <c r="G20" s="41">
        <f>Hovedoplysninger!Q58</f>
        <v>1108</v>
      </c>
      <c r="H20" s="42"/>
      <c r="I20" s="51"/>
    </row>
    <row r="21" spans="1:9" ht="13.5" thickBot="1">
      <c r="A21" s="108" t="str">
        <f>Hovedoplysninger!B59</f>
        <v>Martin Pellegård</v>
      </c>
      <c r="B21" s="39" t="str">
        <f>Hovedoplysninger!C59</f>
        <v>NIF</v>
      </c>
      <c r="C21" s="22">
        <f>Hovedoplysninger!D59</f>
        <v>0</v>
      </c>
      <c r="D21" s="22">
        <f>Hovedoplysninger!E59</f>
        <v>0</v>
      </c>
      <c r="E21" s="22" t="str">
        <f>Hovedoplysninger!F59</f>
        <v>J</v>
      </c>
      <c r="F21" s="22">
        <f>Hovedoplysninger!J59</f>
        <v>34</v>
      </c>
      <c r="G21" s="22">
        <f>Hovedoplysninger!Q59</f>
        <v>1117</v>
      </c>
      <c r="H21" s="46">
        <f>G18+G19+G20+G21</f>
        <v>4226</v>
      </c>
      <c r="I21" s="50">
        <f>RANK(H21,H:H)</f>
        <v>9</v>
      </c>
    </row>
    <row r="22" spans="1:9" ht="24.75" customHeight="1">
      <c r="A22" s="109"/>
      <c r="B22" s="20"/>
      <c r="C22" s="21"/>
      <c r="D22" s="21"/>
      <c r="E22" s="21"/>
      <c r="F22" s="21"/>
      <c r="G22" s="21"/>
      <c r="H22" s="42"/>
      <c r="I22" s="51"/>
    </row>
    <row r="23" spans="1:9" ht="12.75">
      <c r="A23" s="107" t="str">
        <f>Hovedoplysninger!B32</f>
        <v>Nicole R.  Rasmussen</v>
      </c>
      <c r="B23" s="40" t="str">
        <f>Hovedoplysninger!C32</f>
        <v>Pletten</v>
      </c>
      <c r="C23" s="41">
        <f>Hovedoplysninger!D32</f>
        <v>0</v>
      </c>
      <c r="D23" s="41">
        <f>Hovedoplysninger!E32</f>
        <v>0</v>
      </c>
      <c r="E23" s="41" t="str">
        <f>Hovedoplysninger!F32</f>
        <v>J</v>
      </c>
      <c r="F23" s="41">
        <f>Hovedoplysninger!J32</f>
        <v>25</v>
      </c>
      <c r="G23" s="41">
        <f>Hovedoplysninger!Q32</f>
        <v>1122</v>
      </c>
      <c r="H23" s="42"/>
      <c r="I23" s="51"/>
    </row>
    <row r="24" spans="1:9" ht="12.75">
      <c r="A24" s="107" t="str">
        <f>Hovedoplysninger!B33</f>
        <v>Peter Kjær Jørgensen</v>
      </c>
      <c r="B24" s="40" t="str">
        <f>Hovedoplysninger!C33</f>
        <v>Pletten</v>
      </c>
      <c r="C24" s="41">
        <f>Hovedoplysninger!D33</f>
        <v>0</v>
      </c>
      <c r="D24" s="41" t="str">
        <f>Hovedoplysninger!E33</f>
        <v>J</v>
      </c>
      <c r="E24" s="41">
        <f>Hovedoplysninger!F33</f>
        <v>0</v>
      </c>
      <c r="F24" s="41">
        <f>Hovedoplysninger!J33</f>
        <v>48</v>
      </c>
      <c r="G24" s="41">
        <f>Hovedoplysninger!Q33</f>
        <v>1088</v>
      </c>
      <c r="H24" s="42"/>
      <c r="I24" s="51"/>
    </row>
    <row r="25" spans="1:9" ht="12.75">
      <c r="A25" s="107" t="str">
        <f>Hovedoplysninger!B28</f>
        <v>Malene R. Rasmussen</v>
      </c>
      <c r="B25" s="40" t="str">
        <f>Hovedoplysninger!C28</f>
        <v>Pletten</v>
      </c>
      <c r="C25" s="41" t="str">
        <f>Hovedoplysninger!D28</f>
        <v>J</v>
      </c>
      <c r="D25" s="41">
        <f>Hovedoplysninger!E28</f>
        <v>0</v>
      </c>
      <c r="E25" s="41">
        <f>Hovedoplysninger!F28</f>
        <v>0</v>
      </c>
      <c r="F25" s="41">
        <f>Hovedoplysninger!J28</f>
        <v>65</v>
      </c>
      <c r="G25" s="41">
        <f>Hovedoplysninger!Q28</f>
        <v>1025</v>
      </c>
      <c r="H25" s="42"/>
      <c r="I25" s="51"/>
    </row>
    <row r="26" spans="1:9" ht="13.5" thickBot="1">
      <c r="A26" s="108" t="str">
        <f>Hovedoplysninger!B30</f>
        <v>Rasmus S. Christensen</v>
      </c>
      <c r="B26" s="39" t="str">
        <f>Hovedoplysninger!C30</f>
        <v>Pletten</v>
      </c>
      <c r="C26" s="22">
        <f>Hovedoplysninger!D30</f>
        <v>0</v>
      </c>
      <c r="D26" s="22" t="str">
        <f>Hovedoplysninger!E30</f>
        <v>J</v>
      </c>
      <c r="E26" s="22">
        <f>Hovedoplysninger!F30</f>
        <v>0</v>
      </c>
      <c r="F26" s="22">
        <f>Hovedoplysninger!J30</f>
        <v>65</v>
      </c>
      <c r="G26" s="22">
        <f>Hovedoplysninger!Q30</f>
        <v>905</v>
      </c>
      <c r="H26" s="46">
        <f>G23+G24+G25+G26</f>
        <v>4140</v>
      </c>
      <c r="I26" s="50">
        <f>RANK(H26,H:H)</f>
        <v>10</v>
      </c>
    </row>
    <row r="27" spans="1:9" ht="24.75" customHeight="1">
      <c r="A27" s="109"/>
      <c r="B27" s="20"/>
      <c r="C27" s="21"/>
      <c r="D27" s="21"/>
      <c r="E27" s="21"/>
      <c r="F27" s="21"/>
      <c r="G27" s="21"/>
      <c r="H27" s="42"/>
      <c r="I27" s="51"/>
    </row>
    <row r="28" spans="1:9" ht="12.75">
      <c r="A28" s="107" t="str">
        <f>Hovedoplysninger!B3</f>
        <v>Julie Jepsen</v>
      </c>
      <c r="B28" s="40" t="str">
        <f>Hovedoplysninger!C3</f>
        <v>Ribe</v>
      </c>
      <c r="C28" s="41">
        <f>Hovedoplysninger!D3</f>
        <v>0</v>
      </c>
      <c r="D28" s="41">
        <f>Hovedoplysninger!E3</f>
        <v>0</v>
      </c>
      <c r="E28" s="41" t="str">
        <f>Hovedoplysninger!F3</f>
        <v>J</v>
      </c>
      <c r="F28" s="41">
        <f>Hovedoplysninger!J3</f>
        <v>32</v>
      </c>
      <c r="G28" s="41">
        <f>Hovedoplysninger!Q3</f>
        <v>1267</v>
      </c>
      <c r="H28" s="42"/>
      <c r="I28" s="51"/>
    </row>
    <row r="29" spans="1:9" ht="12.75">
      <c r="A29" s="107" t="str">
        <f>Hovedoplysninger!B27</f>
        <v>Cecilie Simonsen</v>
      </c>
      <c r="B29" s="40" t="str">
        <f>Hovedoplysninger!C27</f>
        <v>Ribe </v>
      </c>
      <c r="C29" s="41" t="str">
        <f>Hovedoplysninger!D27</f>
        <v>J</v>
      </c>
      <c r="D29" s="41">
        <f>Hovedoplysninger!E27</f>
        <v>0</v>
      </c>
      <c r="E29" s="41">
        <f>Hovedoplysninger!F27</f>
        <v>0</v>
      </c>
      <c r="F29" s="41">
        <f>Hovedoplysninger!J27</f>
        <v>59</v>
      </c>
      <c r="G29" s="41">
        <f>Hovedoplysninger!Q27</f>
        <v>1206</v>
      </c>
      <c r="H29" s="42"/>
      <c r="I29" s="51"/>
    </row>
    <row r="30" spans="1:9" ht="12.75">
      <c r="A30" s="107" t="str">
        <f>Hovedoplysninger!B23</f>
        <v>Lasse Poulsen</v>
      </c>
      <c r="B30" s="40" t="str">
        <f>Hovedoplysninger!C23</f>
        <v>Ribe</v>
      </c>
      <c r="C30" s="41">
        <f>Hovedoplysninger!D23</f>
        <v>0</v>
      </c>
      <c r="D30" s="41">
        <f>Hovedoplysninger!E23</f>
        <v>0</v>
      </c>
      <c r="E30" s="41" t="str">
        <f>Hovedoplysninger!F23</f>
        <v>J</v>
      </c>
      <c r="F30" s="41">
        <f>Hovedoplysninger!J23</f>
        <v>25</v>
      </c>
      <c r="G30" s="41">
        <f>Hovedoplysninger!Q23</f>
        <v>1196</v>
      </c>
      <c r="H30" s="42"/>
      <c r="I30" s="51"/>
    </row>
    <row r="31" spans="1:9" ht="13.5" thickBot="1">
      <c r="A31" s="108" t="str">
        <f>Hovedoplysninger!B2</f>
        <v>Nadia Jepsen</v>
      </c>
      <c r="B31" s="39" t="str">
        <f>Hovedoplysninger!C2</f>
        <v>Ribe</v>
      </c>
      <c r="C31" s="22">
        <f>Hovedoplysninger!D2</f>
        <v>0</v>
      </c>
      <c r="D31" s="22">
        <f>Hovedoplysninger!E2</f>
        <v>0</v>
      </c>
      <c r="E31" s="22" t="str">
        <f>Hovedoplysninger!F2</f>
        <v>J</v>
      </c>
      <c r="F31" s="22">
        <f>Hovedoplysninger!J2</f>
        <v>24</v>
      </c>
      <c r="G31" s="22">
        <f>Hovedoplysninger!Q2</f>
        <v>1125</v>
      </c>
      <c r="H31" s="46">
        <f>G28+G29+G30+G31</f>
        <v>4794</v>
      </c>
      <c r="I31" s="50">
        <f>RANK(H31,H:H)</f>
        <v>2</v>
      </c>
    </row>
    <row r="32" spans="1:9" ht="12.75">
      <c r="A32" s="109" t="str">
        <f>Hovedoplysninger!B22</f>
        <v>Jacob Larsen</v>
      </c>
      <c r="B32" s="20" t="str">
        <f>Hovedoplysninger!C22</f>
        <v>Ribe</v>
      </c>
      <c r="C32" s="21">
        <f>Hovedoplysninger!D22</f>
        <v>0</v>
      </c>
      <c r="D32" s="21">
        <f>Hovedoplysninger!E22</f>
        <v>0</v>
      </c>
      <c r="E32" s="21" t="str">
        <f>Hovedoplysninger!F22</f>
        <v>J</v>
      </c>
      <c r="F32" s="21">
        <f>Hovedoplysninger!J22</f>
        <v>14</v>
      </c>
      <c r="G32" s="21">
        <f>Hovedoplysninger!Q22</f>
        <v>1111</v>
      </c>
      <c r="H32" s="42"/>
      <c r="I32" s="51"/>
    </row>
    <row r="33" spans="1:9" ht="12.75">
      <c r="A33" s="107" t="str">
        <f>Hovedoplysninger!B21</f>
        <v>Jeppe Pedersen</v>
      </c>
      <c r="B33" s="40" t="str">
        <f>Hovedoplysninger!C21</f>
        <v>Ribe</v>
      </c>
      <c r="C33" s="41">
        <f>Hovedoplysninger!D21</f>
        <v>0</v>
      </c>
      <c r="D33" s="41">
        <f>Hovedoplysninger!E21</f>
        <v>0</v>
      </c>
      <c r="E33" s="41" t="str">
        <f>Hovedoplysninger!F21</f>
        <v>J</v>
      </c>
      <c r="F33" s="41">
        <f>Hovedoplysninger!J21</f>
        <v>23</v>
      </c>
      <c r="G33" s="41">
        <f>Hovedoplysninger!Q21</f>
        <v>1039</v>
      </c>
      <c r="H33" s="42"/>
      <c r="I33" s="51"/>
    </row>
    <row r="34" spans="1:9" ht="12.75">
      <c r="A34" s="107" t="str">
        <f>Hovedoplysninger!B31</f>
        <v>Michael Pham</v>
      </c>
      <c r="B34" s="40" t="str">
        <f>Hovedoplysninger!C31</f>
        <v>Ribe</v>
      </c>
      <c r="C34" s="41">
        <f>Hovedoplysninger!D31</f>
        <v>0</v>
      </c>
      <c r="D34" s="41" t="str">
        <f>Hovedoplysninger!E31</f>
        <v>J</v>
      </c>
      <c r="E34" s="41">
        <f>Hovedoplysninger!F31</f>
        <v>0</v>
      </c>
      <c r="F34" s="41">
        <f>Hovedoplysninger!J31</f>
        <v>52</v>
      </c>
      <c r="G34" s="41">
        <f>Hovedoplysninger!Q31</f>
        <v>508</v>
      </c>
      <c r="H34" s="42"/>
      <c r="I34" s="51"/>
    </row>
    <row r="35" spans="1:9" ht="24.75" customHeight="1">
      <c r="A35" s="107"/>
      <c r="B35" s="40"/>
      <c r="C35" s="41"/>
      <c r="D35" s="41"/>
      <c r="E35" s="41"/>
      <c r="F35" s="41"/>
      <c r="G35" s="41"/>
      <c r="H35" s="42"/>
      <c r="I35" s="51"/>
    </row>
    <row r="36" spans="1:9" ht="12.75">
      <c r="A36" s="107" t="str">
        <f>Hovedoplysninger!B34</f>
        <v>Maria Nielsen</v>
      </c>
      <c r="B36" s="40" t="str">
        <f>Hovedoplysninger!C34</f>
        <v>Stars and str.</v>
      </c>
      <c r="C36" s="41">
        <f>Hovedoplysninger!D34</f>
        <v>0</v>
      </c>
      <c r="D36" s="41" t="str">
        <f>Hovedoplysninger!E34</f>
        <v>J</v>
      </c>
      <c r="E36" s="41">
        <f>Hovedoplysninger!F34</f>
        <v>0</v>
      </c>
      <c r="F36" s="41">
        <f>Hovedoplysninger!J34</f>
        <v>30</v>
      </c>
      <c r="G36" s="41">
        <f>Hovedoplysninger!Q34</f>
        <v>1268</v>
      </c>
      <c r="H36" s="42"/>
      <c r="I36" s="51"/>
    </row>
    <row r="37" spans="1:9" ht="12.75">
      <c r="A37" s="107" t="str">
        <f>Hovedoplysninger!B48</f>
        <v>Jeanette Andersen</v>
      </c>
      <c r="B37" s="40" t="str">
        <f>Hovedoplysninger!C48</f>
        <v>Stars and str.</v>
      </c>
      <c r="C37" s="41">
        <f>Hovedoplysninger!D48</f>
        <v>0</v>
      </c>
      <c r="D37" s="41" t="str">
        <f>Hovedoplysninger!E48</f>
        <v>J</v>
      </c>
      <c r="E37" s="41">
        <f>Hovedoplysninger!F48</f>
        <v>0</v>
      </c>
      <c r="F37" s="41">
        <f>Hovedoplysninger!J48</f>
        <v>30</v>
      </c>
      <c r="G37" s="41">
        <f>Hovedoplysninger!Q48</f>
        <v>1182</v>
      </c>
      <c r="H37" s="42"/>
      <c r="I37" s="51"/>
    </row>
    <row r="38" spans="1:9" ht="12.75">
      <c r="A38" s="107" t="str">
        <f>Hovedoplysninger!B26</f>
        <v>Mette Hald</v>
      </c>
      <c r="B38" s="40" t="str">
        <f>Hovedoplysninger!C26</f>
        <v>Stars and str.</v>
      </c>
      <c r="C38" s="41" t="str">
        <f>Hovedoplysninger!D26</f>
        <v>J</v>
      </c>
      <c r="D38" s="41">
        <f>Hovedoplysninger!E26</f>
        <v>0</v>
      </c>
      <c r="E38" s="41">
        <f>Hovedoplysninger!F26</f>
        <v>0</v>
      </c>
      <c r="F38" s="41">
        <f>Hovedoplysninger!J26</f>
        <v>65</v>
      </c>
      <c r="G38" s="41">
        <f>Hovedoplysninger!Q26</f>
        <v>1142</v>
      </c>
      <c r="H38" s="42"/>
      <c r="I38" s="51"/>
    </row>
    <row r="39" spans="1:9" ht="13.5" thickBot="1">
      <c r="A39" s="108" t="str">
        <f>Hovedoplysninger!B49</f>
        <v>Albana Asolli</v>
      </c>
      <c r="B39" s="39" t="str">
        <f>Hovedoplysninger!C49</f>
        <v>Stars and str.</v>
      </c>
      <c r="C39" s="22">
        <f>Hovedoplysninger!D49</f>
        <v>0</v>
      </c>
      <c r="D39" s="22">
        <f>Hovedoplysninger!E49</f>
        <v>0</v>
      </c>
      <c r="E39" s="22" t="str">
        <f>Hovedoplysninger!F49</f>
        <v>J</v>
      </c>
      <c r="F39" s="22">
        <f>Hovedoplysninger!J49</f>
        <v>48</v>
      </c>
      <c r="G39" s="22">
        <f>Hovedoplysninger!Q49</f>
        <v>1134</v>
      </c>
      <c r="H39" s="46">
        <f>G36+G37+G38+G39</f>
        <v>4726</v>
      </c>
      <c r="I39" s="50">
        <f>RANK(H39,H:H)</f>
        <v>3</v>
      </c>
    </row>
    <row r="40" spans="1:9" ht="12.75">
      <c r="A40" s="109" t="str">
        <f>Hovedoplysninger!B35</f>
        <v>Pernille Rasmussen</v>
      </c>
      <c r="B40" s="20" t="str">
        <f>Hovedoplysninger!C35</f>
        <v>Stars and str.</v>
      </c>
      <c r="C40" s="21">
        <f>Hovedoplysninger!D35</f>
        <v>0</v>
      </c>
      <c r="D40" s="21" t="str">
        <f>Hovedoplysninger!E35</f>
        <v>J</v>
      </c>
      <c r="E40" s="21">
        <f>Hovedoplysninger!F35</f>
        <v>0</v>
      </c>
      <c r="F40" s="21">
        <f>Hovedoplysninger!J35</f>
        <v>32</v>
      </c>
      <c r="G40" s="21">
        <f>Hovedoplysninger!Q35</f>
        <v>1121</v>
      </c>
      <c r="H40" s="42"/>
      <c r="I40" s="51"/>
    </row>
    <row r="41" spans="1:9" ht="12.75">
      <c r="A41" s="107" t="str">
        <f>Hovedoplysninger!B54</f>
        <v>Rikke Rasmussen</v>
      </c>
      <c r="B41" s="40" t="str">
        <f>Hovedoplysninger!C54</f>
        <v>Stars and str.</v>
      </c>
      <c r="C41" s="41">
        <f>Hovedoplysninger!D54</f>
        <v>0</v>
      </c>
      <c r="D41" s="41" t="str">
        <f>Hovedoplysninger!E54</f>
        <v>J</v>
      </c>
      <c r="E41" s="41">
        <f>Hovedoplysninger!F54</f>
        <v>0</v>
      </c>
      <c r="F41" s="41">
        <f>Hovedoplysninger!J54</f>
        <v>42</v>
      </c>
      <c r="G41" s="41">
        <f>Hovedoplysninger!Q54</f>
        <v>1082</v>
      </c>
      <c r="H41" s="42"/>
      <c r="I41" s="51"/>
    </row>
    <row r="42" spans="1:9" ht="24.75" customHeight="1">
      <c r="A42" s="107"/>
      <c r="B42" s="40"/>
      <c r="C42" s="41"/>
      <c r="D42" s="41"/>
      <c r="E42" s="41"/>
      <c r="F42" s="41"/>
      <c r="G42" s="41"/>
      <c r="H42" s="42"/>
      <c r="I42" s="51"/>
    </row>
    <row r="43" spans="1:9" ht="12.75">
      <c r="A43" s="107" t="str">
        <f>Hovedoplysninger!B60</f>
        <v>Stine N. Johansen</v>
      </c>
      <c r="B43" s="40" t="str">
        <f>Hovedoplysninger!C60</f>
        <v>Stenhuset</v>
      </c>
      <c r="C43" s="41">
        <f>Hovedoplysninger!D60</f>
        <v>0</v>
      </c>
      <c r="D43" s="41" t="str">
        <f>Hovedoplysninger!E60</f>
        <v>J</v>
      </c>
      <c r="E43" s="41">
        <f>Hovedoplysninger!F60</f>
        <v>0</v>
      </c>
      <c r="F43" s="41">
        <f>Hovedoplysninger!J60</f>
        <v>20</v>
      </c>
      <c r="G43" s="41">
        <f>Hovedoplysninger!Q60</f>
        <v>1264</v>
      </c>
      <c r="H43" s="42"/>
      <c r="I43" s="51"/>
    </row>
    <row r="44" spans="1:9" ht="12.75">
      <c r="A44" s="107" t="str">
        <f>Hovedoplysninger!B61</f>
        <v>Andreas Ydesen</v>
      </c>
      <c r="B44" s="40" t="str">
        <f>Hovedoplysninger!C61</f>
        <v>Stenhuset</v>
      </c>
      <c r="C44" s="41">
        <f>Hovedoplysninger!D61</f>
        <v>0</v>
      </c>
      <c r="D44" s="41">
        <f>Hovedoplysninger!E61</f>
        <v>0</v>
      </c>
      <c r="E44" s="41" t="str">
        <f>Hovedoplysninger!F61</f>
        <v>J</v>
      </c>
      <c r="F44" s="41">
        <f>Hovedoplysninger!J61</f>
        <v>14</v>
      </c>
      <c r="G44" s="41">
        <f>Hovedoplysninger!Q61</f>
        <v>1262</v>
      </c>
      <c r="H44" s="42"/>
      <c r="I44" s="51"/>
    </row>
    <row r="45" spans="1:9" ht="12.75">
      <c r="A45" s="107" t="str">
        <f>Hovedoplysninger!B56</f>
        <v>Kim Knudsen</v>
      </c>
      <c r="B45" s="40" t="str">
        <f>Hovedoplysninger!C56</f>
        <v>Stenhuset</v>
      </c>
      <c r="C45" s="41">
        <f>Hovedoplysninger!D56</f>
        <v>0</v>
      </c>
      <c r="D45" s="41" t="str">
        <f>Hovedoplysninger!E56</f>
        <v>J</v>
      </c>
      <c r="E45" s="41">
        <f>Hovedoplysninger!F56</f>
        <v>0</v>
      </c>
      <c r="F45" s="41">
        <f>Hovedoplysninger!J56</f>
        <v>16</v>
      </c>
      <c r="G45" s="41">
        <f>Hovedoplysninger!Q56</f>
        <v>1260</v>
      </c>
      <c r="H45" s="42"/>
      <c r="I45" s="51"/>
    </row>
    <row r="46" spans="1:9" ht="13.5" thickBot="1">
      <c r="A46" s="108" t="str">
        <f>Hovedoplysninger!B52</f>
        <v>Kevin Magnussen</v>
      </c>
      <c r="B46" s="39" t="str">
        <f>Hovedoplysninger!C52</f>
        <v>Stenhuset</v>
      </c>
      <c r="C46" s="22">
        <f>Hovedoplysninger!D52</f>
        <v>0</v>
      </c>
      <c r="D46" s="22">
        <f>Hovedoplysninger!E52</f>
        <v>0</v>
      </c>
      <c r="E46" s="22" t="str">
        <f>Hovedoplysninger!F52</f>
        <v>J</v>
      </c>
      <c r="F46" s="22">
        <f>Hovedoplysninger!J52</f>
        <v>18</v>
      </c>
      <c r="G46" s="22">
        <f>Hovedoplysninger!Q52</f>
        <v>1213</v>
      </c>
      <c r="H46" s="46">
        <f>G43+G44+G45+G46</f>
        <v>4999</v>
      </c>
      <c r="I46" s="50">
        <f>RANK(H46,H:H)</f>
        <v>1</v>
      </c>
    </row>
    <row r="47" spans="1:9" ht="12.75">
      <c r="A47" s="109" t="str">
        <f>Hovedoplysninger!B53</f>
        <v>Sabrina Nielsen</v>
      </c>
      <c r="B47" s="20" t="str">
        <f>Hovedoplysninger!C53</f>
        <v>Stenhuset</v>
      </c>
      <c r="C47" s="21">
        <f>Hovedoplysninger!D53</f>
        <v>0</v>
      </c>
      <c r="D47" s="21">
        <f>Hovedoplysninger!E53</f>
        <v>0</v>
      </c>
      <c r="E47" s="21" t="str">
        <f>Hovedoplysninger!F53</f>
        <v>J</v>
      </c>
      <c r="F47" s="21">
        <f>Hovedoplysninger!J53</f>
        <v>48</v>
      </c>
      <c r="G47" s="21">
        <f>Hovedoplysninger!Q53</f>
        <v>1174</v>
      </c>
      <c r="H47" s="42"/>
      <c r="I47" s="51"/>
    </row>
    <row r="48" spans="1:9" ht="12.75">
      <c r="A48" s="107" t="str">
        <f>Hovedoplysninger!B57</f>
        <v>Martin B. Jensen</v>
      </c>
      <c r="B48" s="40" t="str">
        <f>Hovedoplysninger!C57</f>
        <v>Stenhuset</v>
      </c>
      <c r="C48" s="41">
        <f>Hovedoplysninger!D57</f>
        <v>0</v>
      </c>
      <c r="D48" s="41">
        <f>Hovedoplysninger!E57</f>
        <v>0</v>
      </c>
      <c r="E48" s="41" t="str">
        <f>Hovedoplysninger!F57</f>
        <v>J</v>
      </c>
      <c r="F48" s="41">
        <f>Hovedoplysninger!J57</f>
        <v>22</v>
      </c>
      <c r="G48" s="41">
        <f>Hovedoplysninger!Q57</f>
        <v>1163</v>
      </c>
      <c r="H48" s="42"/>
      <c r="I48" s="51"/>
    </row>
    <row r="49" spans="1:9" ht="12.75">
      <c r="A49" s="107" t="str">
        <f>Hovedoplysninger!B62</f>
        <v>Rikke N. Johansen</v>
      </c>
      <c r="B49" s="40" t="str">
        <f>Hovedoplysninger!C62</f>
        <v>Stenhuset</v>
      </c>
      <c r="C49" s="41" t="str">
        <f>Hovedoplysninger!D62</f>
        <v>J</v>
      </c>
      <c r="D49" s="41">
        <f>Hovedoplysninger!E62</f>
        <v>0</v>
      </c>
      <c r="E49" s="41">
        <f>Hovedoplysninger!F62</f>
        <v>0</v>
      </c>
      <c r="F49" s="41">
        <f>Hovedoplysninger!J62</f>
        <v>35</v>
      </c>
      <c r="G49" s="41">
        <f>Hovedoplysninger!Q62</f>
        <v>1141</v>
      </c>
      <c r="H49" s="42"/>
      <c r="I49" s="51"/>
    </row>
    <row r="50" spans="1:9" ht="12.75">
      <c r="A50" s="107" t="str">
        <f>Hovedoplysninger!B47</f>
        <v>Randi Christensen</v>
      </c>
      <c r="B50" s="40" t="str">
        <f>Hovedoplysninger!C47</f>
        <v>Stenhuset</v>
      </c>
      <c r="C50" s="41">
        <f>Hovedoplysninger!D47</f>
        <v>0</v>
      </c>
      <c r="D50" s="41">
        <f>Hovedoplysninger!E47</f>
        <v>0</v>
      </c>
      <c r="E50" s="41" t="str">
        <f>Hovedoplysninger!F47</f>
        <v>J</v>
      </c>
      <c r="F50" s="41">
        <f>Hovedoplysninger!J47</f>
        <v>19</v>
      </c>
      <c r="G50" s="41">
        <f>Hovedoplysninger!Q47</f>
        <v>1133</v>
      </c>
      <c r="H50" s="42"/>
      <c r="I50" s="51"/>
    </row>
    <row r="51" spans="1:9" ht="12.75">
      <c r="A51" s="107" t="str">
        <f>Hovedoplysninger!B46</f>
        <v>Heidi B. Madsen</v>
      </c>
      <c r="B51" s="40" t="str">
        <f>Hovedoplysninger!C46</f>
        <v>Stenhuset</v>
      </c>
      <c r="C51" s="41">
        <f>Hovedoplysninger!D46</f>
        <v>0</v>
      </c>
      <c r="D51" s="41">
        <f>Hovedoplysninger!E46</f>
        <v>0</v>
      </c>
      <c r="E51" s="41" t="str">
        <f>Hovedoplysninger!F46</f>
        <v>J</v>
      </c>
      <c r="F51" s="41">
        <f>Hovedoplysninger!J46</f>
        <v>20</v>
      </c>
      <c r="G51" s="41">
        <f>Hovedoplysninger!Q46</f>
        <v>1123</v>
      </c>
      <c r="H51" s="42"/>
      <c r="I51" s="51"/>
    </row>
    <row r="52" spans="1:9" ht="24.75" customHeight="1">
      <c r="A52" s="107"/>
      <c r="B52" s="40"/>
      <c r="C52" s="41"/>
      <c r="D52" s="41"/>
      <c r="E52" s="41"/>
      <c r="F52" s="41"/>
      <c r="G52" s="41"/>
      <c r="H52" s="42"/>
      <c r="I52" s="51"/>
    </row>
    <row r="53" spans="1:9" ht="12.75">
      <c r="A53" s="107" t="str">
        <f>Hovedoplysninger!B12</f>
        <v>Patrick Westergård</v>
      </c>
      <c r="B53" s="40" t="str">
        <f>Hovedoplysninger!C12</f>
        <v>Thor 94</v>
      </c>
      <c r="C53" s="41" t="str">
        <f>Hovedoplysninger!D12</f>
        <v>J</v>
      </c>
      <c r="D53" s="41">
        <f>Hovedoplysninger!E12</f>
        <v>0</v>
      </c>
      <c r="E53" s="41">
        <f>Hovedoplysninger!F12</f>
        <v>0</v>
      </c>
      <c r="F53" s="41">
        <f>Hovedoplysninger!J12</f>
        <v>55</v>
      </c>
      <c r="G53" s="41">
        <f>Hovedoplysninger!Q12</f>
        <v>1199</v>
      </c>
      <c r="H53" s="42"/>
      <c r="I53" s="51"/>
    </row>
    <row r="54" spans="1:9" ht="12.75">
      <c r="A54" s="107" t="str">
        <f>Hovedoplysninger!B44</f>
        <v>Kasper Skøtt</v>
      </c>
      <c r="B54" s="40" t="str">
        <f>Hovedoplysninger!C44</f>
        <v>Thor 94</v>
      </c>
      <c r="C54" s="41">
        <f>Hovedoplysninger!D44</f>
        <v>0</v>
      </c>
      <c r="D54" s="41" t="str">
        <f>Hovedoplysninger!E44</f>
        <v>J</v>
      </c>
      <c r="E54" s="41">
        <f>Hovedoplysninger!F44</f>
        <v>0</v>
      </c>
      <c r="F54" s="41">
        <f>Hovedoplysninger!J44</f>
        <v>44</v>
      </c>
      <c r="G54" s="41">
        <f>Hovedoplysninger!Q44</f>
        <v>1191</v>
      </c>
      <c r="H54" s="42"/>
      <c r="I54" s="51"/>
    </row>
    <row r="55" spans="1:9" ht="12.75">
      <c r="A55" s="107" t="str">
        <f>Hovedoplysninger!B9</f>
        <v>Lars A. Pedersen</v>
      </c>
      <c r="B55" s="40" t="str">
        <f>Hovedoplysninger!C9</f>
        <v>Thor 94</v>
      </c>
      <c r="C55" s="41">
        <f>Hovedoplysninger!D9</f>
        <v>0</v>
      </c>
      <c r="D55" s="41">
        <f>Hovedoplysninger!E9</f>
        <v>0</v>
      </c>
      <c r="E55" s="41" t="str">
        <f>Hovedoplysninger!F9</f>
        <v>J</v>
      </c>
      <c r="F55" s="41">
        <f>Hovedoplysninger!J9</f>
        <v>21</v>
      </c>
      <c r="G55" s="41">
        <f>Hovedoplysninger!Q9</f>
        <v>1186</v>
      </c>
      <c r="H55" s="42"/>
      <c r="I55" s="51"/>
    </row>
    <row r="56" spans="1:9" ht="13.5" thickBot="1">
      <c r="A56" s="108" t="str">
        <f>Hovedoplysninger!B45</f>
        <v>Nicolai Hansen</v>
      </c>
      <c r="B56" s="39" t="str">
        <f>Hovedoplysninger!C45</f>
        <v>Thor 94</v>
      </c>
      <c r="C56" s="22">
        <f>Hovedoplysninger!D45</f>
        <v>0</v>
      </c>
      <c r="D56" s="22" t="str">
        <f>Hovedoplysninger!E45</f>
        <v>J</v>
      </c>
      <c r="E56" s="22">
        <f>Hovedoplysninger!F45</f>
        <v>0</v>
      </c>
      <c r="F56" s="22">
        <f>Hovedoplysninger!J45</f>
        <v>52</v>
      </c>
      <c r="G56" s="22">
        <f>Hovedoplysninger!Q45</f>
        <v>1141</v>
      </c>
      <c r="H56" s="46">
        <f>G53+G54+G55+G56</f>
        <v>4717</v>
      </c>
      <c r="I56" s="50">
        <f>RANK(H56,H:H)</f>
        <v>4</v>
      </c>
    </row>
    <row r="57" spans="1:9" ht="12.75">
      <c r="A57" s="109" t="str">
        <f>Hovedoplysninger!B8</f>
        <v>Rasmus Ravn</v>
      </c>
      <c r="B57" s="20" t="str">
        <f>Hovedoplysninger!C8</f>
        <v>Thor 94</v>
      </c>
      <c r="C57" s="21">
        <f>Hovedoplysninger!D8</f>
        <v>0</v>
      </c>
      <c r="D57" s="21">
        <f>Hovedoplysninger!E8</f>
        <v>0</v>
      </c>
      <c r="E57" s="21" t="str">
        <f>Hovedoplysninger!F8</f>
        <v>J</v>
      </c>
      <c r="F57" s="21">
        <f>Hovedoplysninger!J8</f>
        <v>32</v>
      </c>
      <c r="G57" s="21">
        <f>Hovedoplysninger!Q8</f>
        <v>1056</v>
      </c>
      <c r="H57" s="42"/>
      <c r="I57" s="51"/>
    </row>
    <row r="58" spans="1:9" ht="24.75" customHeight="1">
      <c r="A58" s="107"/>
      <c r="B58" s="40"/>
      <c r="C58" s="41"/>
      <c r="D58" s="41"/>
      <c r="E58" s="41"/>
      <c r="F58" s="41"/>
      <c r="G58" s="41"/>
      <c r="H58" s="42"/>
      <c r="I58" s="51"/>
    </row>
    <row r="59" spans="1:9" ht="12.75">
      <c r="A59" s="109" t="str">
        <f>Hovedoplysninger!B13</f>
        <v>Nichlas Christensen</v>
      </c>
      <c r="B59" s="20" t="str">
        <f>Hovedoplysninger!C13</f>
        <v>Trekanten</v>
      </c>
      <c r="C59" s="21" t="str">
        <f>Hovedoplysninger!D13</f>
        <v>J</v>
      </c>
      <c r="D59" s="21">
        <f>Hovedoplysninger!E13</f>
        <v>0</v>
      </c>
      <c r="E59" s="21">
        <f>Hovedoplysninger!F13</f>
        <v>0</v>
      </c>
      <c r="F59" s="21">
        <f>Hovedoplysninger!J13</f>
        <v>31</v>
      </c>
      <c r="G59" s="41">
        <f>Hovedoplysninger!Q13</f>
        <v>1169</v>
      </c>
      <c r="H59" s="42"/>
      <c r="I59" s="51"/>
    </row>
    <row r="60" spans="1:9" ht="12.75">
      <c r="A60" s="109" t="str">
        <f>Hovedoplysninger!B39</f>
        <v>Christopher Bengt</v>
      </c>
      <c r="B60" s="20" t="str">
        <f>Hovedoplysninger!C39</f>
        <v>Trekanten</v>
      </c>
      <c r="C60" s="21">
        <f>Hovedoplysninger!D39</f>
        <v>0</v>
      </c>
      <c r="D60" s="21">
        <f>Hovedoplysninger!E39</f>
        <v>0</v>
      </c>
      <c r="E60" s="21" t="str">
        <f>Hovedoplysninger!F39</f>
        <v>J</v>
      </c>
      <c r="F60" s="21">
        <f>Hovedoplysninger!J39</f>
        <v>42</v>
      </c>
      <c r="G60" s="41">
        <f>Hovedoplysninger!Q39</f>
        <v>1156</v>
      </c>
      <c r="H60" s="42"/>
      <c r="I60" s="51"/>
    </row>
    <row r="61" spans="1:9" ht="12.75">
      <c r="A61" s="109" t="str">
        <f>Hovedoplysninger!B38</f>
        <v>Jonas Valentin</v>
      </c>
      <c r="B61" s="20" t="str">
        <f>Hovedoplysninger!C38</f>
        <v>Trekanten</v>
      </c>
      <c r="C61" s="21">
        <f>Hovedoplysninger!D38</f>
        <v>0</v>
      </c>
      <c r="D61" s="21" t="str">
        <f>Hovedoplysninger!E38</f>
        <v>J</v>
      </c>
      <c r="E61" s="21">
        <f>Hovedoplysninger!F38</f>
        <v>0</v>
      </c>
      <c r="F61" s="21">
        <f>Hovedoplysninger!J38</f>
        <v>39</v>
      </c>
      <c r="G61" s="41">
        <f>Hovedoplysninger!Q38</f>
        <v>1067</v>
      </c>
      <c r="H61" s="42"/>
      <c r="I61" s="51"/>
    </row>
    <row r="62" spans="1:9" ht="13.5" thickBot="1">
      <c r="A62" s="108" t="str">
        <f>Hovedoplysninger!B29</f>
        <v>Marcus Christensen</v>
      </c>
      <c r="B62" s="39" t="str">
        <f>Hovedoplysninger!C29</f>
        <v>Trekanten</v>
      </c>
      <c r="C62" s="22" t="str">
        <f>Hovedoplysninger!D29</f>
        <v>J</v>
      </c>
      <c r="D62" s="22">
        <f>Hovedoplysninger!E29</f>
        <v>0</v>
      </c>
      <c r="E62" s="22">
        <f>Hovedoplysninger!F29</f>
        <v>0</v>
      </c>
      <c r="F62" s="22">
        <f>Hovedoplysninger!J29</f>
        <v>65</v>
      </c>
      <c r="G62" s="22">
        <f>Hovedoplysninger!Q29</f>
        <v>1022</v>
      </c>
      <c r="H62" s="46">
        <f>G59+G60+G61+G62</f>
        <v>4414</v>
      </c>
      <c r="I62" s="50">
        <f>RANK(H62,H:H)</f>
        <v>8</v>
      </c>
    </row>
    <row r="63" spans="1:9" ht="24.75" customHeight="1">
      <c r="A63" s="109"/>
      <c r="B63" s="20"/>
      <c r="C63" s="21"/>
      <c r="D63" s="21"/>
      <c r="E63" s="21"/>
      <c r="F63" s="21"/>
      <c r="G63" s="21"/>
      <c r="H63" s="42"/>
      <c r="I63" s="51"/>
    </row>
    <row r="64" spans="1:9" ht="12.75">
      <c r="A64" s="109" t="str">
        <f>Hovedoplysninger!B18</f>
        <v>Jesper Jensen</v>
      </c>
      <c r="B64" s="20" t="str">
        <f>Hovedoplysninger!C18</f>
        <v>Vestenvinden</v>
      </c>
      <c r="C64" s="21">
        <f>Hovedoplysninger!D18</f>
        <v>0</v>
      </c>
      <c r="D64" s="21" t="str">
        <f>Hovedoplysninger!E18</f>
        <v>J</v>
      </c>
      <c r="E64" s="21">
        <f>Hovedoplysninger!F18</f>
        <v>0</v>
      </c>
      <c r="F64" s="21">
        <f>Hovedoplysninger!J18</f>
        <v>44</v>
      </c>
      <c r="G64" s="41">
        <f>Hovedoplysninger!Q18</f>
        <v>1191</v>
      </c>
      <c r="H64" s="42"/>
      <c r="I64" s="51"/>
    </row>
    <row r="65" spans="1:9" ht="12.75">
      <c r="A65" s="109" t="str">
        <f>Hovedoplysninger!B20</f>
        <v>Stephen Jensen</v>
      </c>
      <c r="B65" s="20" t="str">
        <f>Hovedoplysninger!C20</f>
        <v>Vestenvinden</v>
      </c>
      <c r="C65" s="21">
        <f>Hovedoplysninger!D20</f>
        <v>0</v>
      </c>
      <c r="D65" s="21">
        <f>Hovedoplysninger!E20</f>
        <v>0</v>
      </c>
      <c r="E65" s="21" t="str">
        <f>Hovedoplysninger!F20</f>
        <v>J</v>
      </c>
      <c r="F65" s="21">
        <f>Hovedoplysninger!J20</f>
        <v>39</v>
      </c>
      <c r="G65" s="41">
        <f>Hovedoplysninger!Q20</f>
        <v>1172</v>
      </c>
      <c r="H65" s="42"/>
      <c r="I65" s="51"/>
    </row>
    <row r="66" spans="1:9" ht="12.75">
      <c r="A66" s="109" t="str">
        <f>Hovedoplysninger!B19</f>
        <v>Kenneth Jensen</v>
      </c>
      <c r="B66" s="20" t="str">
        <f>Hovedoplysninger!C19</f>
        <v>Vestenvinden</v>
      </c>
      <c r="C66" s="21">
        <f>Hovedoplysninger!D19</f>
        <v>0</v>
      </c>
      <c r="D66" s="21" t="str">
        <f>Hovedoplysninger!E19</f>
        <v>J</v>
      </c>
      <c r="E66" s="21">
        <f>Hovedoplysninger!F19</f>
        <v>0</v>
      </c>
      <c r="F66" s="21">
        <f>Hovedoplysninger!J19</f>
        <v>45</v>
      </c>
      <c r="G66" s="41">
        <f>Hovedoplysninger!Q19</f>
        <v>1094</v>
      </c>
      <c r="H66" s="42"/>
      <c r="I66" s="51"/>
    </row>
    <row r="67" spans="1:9" ht="13.5" thickBot="1">
      <c r="A67" s="108" t="str">
        <f>Hovedoplysninger!B17</f>
        <v>Daniel Olesen</v>
      </c>
      <c r="B67" s="39" t="str">
        <f>Hovedoplysninger!C17</f>
        <v>Vestenvinden</v>
      </c>
      <c r="C67" s="22">
        <f>Hovedoplysninger!D17</f>
        <v>0</v>
      </c>
      <c r="D67" s="22">
        <f>Hovedoplysninger!E17</f>
        <v>0</v>
      </c>
      <c r="E67" s="22" t="str">
        <f>Hovedoplysninger!F17</f>
        <v>J</v>
      </c>
      <c r="F67" s="22">
        <f>Hovedoplysninger!J17</f>
        <v>42</v>
      </c>
      <c r="G67" s="22">
        <f>Hovedoplysninger!Q17</f>
        <v>1045</v>
      </c>
      <c r="H67" s="46">
        <f>G64+G65+G66+G67</f>
        <v>4502</v>
      </c>
      <c r="I67" s="50">
        <f>RANK(H67,H:H)</f>
        <v>7</v>
      </c>
    </row>
    <row r="68" spans="1:9" ht="12.75">
      <c r="A68" s="109" t="str">
        <f>Hovedoplysninger!B16</f>
        <v>Michael Nauheimer</v>
      </c>
      <c r="B68" s="20" t="str">
        <f>Hovedoplysninger!C16</f>
        <v>Vestenvinden</v>
      </c>
      <c r="C68" s="21">
        <f>Hovedoplysninger!D16</f>
        <v>0</v>
      </c>
      <c r="D68" s="21">
        <f>Hovedoplysninger!E16</f>
        <v>0</v>
      </c>
      <c r="E68" s="21" t="str">
        <f>Hovedoplysninger!F16</f>
        <v>J</v>
      </c>
      <c r="F68" s="21">
        <f>Hovedoplysninger!J16</f>
        <v>35</v>
      </c>
      <c r="G68" s="21">
        <f>Hovedoplysninger!Q16</f>
        <v>963</v>
      </c>
      <c r="H68" s="42"/>
      <c r="I68" s="51"/>
    </row>
    <row r="69" spans="1:9" ht="24.75" customHeight="1">
      <c r="A69" s="107"/>
      <c r="B69" s="40"/>
      <c r="C69" s="41"/>
      <c r="D69" s="41"/>
      <c r="E69" s="41"/>
      <c r="F69" s="41"/>
      <c r="G69" s="41"/>
      <c r="H69" s="42"/>
      <c r="I69" s="51"/>
    </row>
    <row r="70" spans="1:9" ht="12.75">
      <c r="A70" s="109" t="str">
        <f>Hovedoplysninger!B63</f>
        <v>Michael From</v>
      </c>
      <c r="B70" s="20" t="str">
        <f>Hovedoplysninger!C63</f>
        <v>ØbwK</v>
      </c>
      <c r="C70" s="21">
        <f>Hovedoplysninger!D63</f>
        <v>0</v>
      </c>
      <c r="D70" s="21" t="str">
        <f>Hovedoplysninger!E63</f>
        <v>J</v>
      </c>
      <c r="E70" s="21">
        <f>Hovedoplysninger!F63</f>
        <v>0</v>
      </c>
      <c r="F70" s="21">
        <f>Hovedoplysninger!J63</f>
        <v>52</v>
      </c>
      <c r="G70" s="41">
        <f>Hovedoplysninger!Q63</f>
        <v>1162</v>
      </c>
      <c r="H70" s="42"/>
      <c r="I70" s="51"/>
    </row>
    <row r="71" spans="1:9" ht="13.5" thickBot="1">
      <c r="A71" s="108" t="str">
        <f>Hovedoplysninger!B36</f>
        <v>Line Svenningsen</v>
      </c>
      <c r="B71" s="39" t="str">
        <f>Hovedoplysninger!C36</f>
        <v>ØbwK</v>
      </c>
      <c r="C71" s="22">
        <f>Hovedoplysninger!D36</f>
        <v>0</v>
      </c>
      <c r="D71" s="22" t="str">
        <f>Hovedoplysninger!E36</f>
        <v>J</v>
      </c>
      <c r="E71" s="22">
        <f>Hovedoplysninger!F36</f>
        <v>0</v>
      </c>
      <c r="F71" s="22">
        <f>Hovedoplysninger!J36</f>
        <v>45</v>
      </c>
      <c r="G71" s="22">
        <f>Hovedoplysninger!Q36</f>
        <v>1201</v>
      </c>
      <c r="H71" s="46">
        <f>G70+G71</f>
        <v>2363</v>
      </c>
      <c r="I71" s="50">
        <f>RANK(H71,H:H)</f>
        <v>12</v>
      </c>
    </row>
    <row r="72" spans="2:9" ht="24.75" customHeight="1">
      <c r="B72" s="3"/>
      <c r="I72"/>
    </row>
    <row r="73" spans="2:9" ht="12.75">
      <c r="B73" s="3"/>
      <c r="H73" s="56"/>
      <c r="I73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8515625" style="0" bestFit="1" customWidth="1"/>
    <col min="2" max="2" width="13.28125" style="0" bestFit="1" customWidth="1"/>
    <col min="3" max="8" width="9.140625" style="3" customWidth="1"/>
  </cols>
  <sheetData>
    <row r="1" ht="12.75">
      <c r="A1" s="2"/>
    </row>
    <row r="2" ht="24.75" customHeight="1" thickBot="1">
      <c r="A2" s="60" t="s">
        <v>31</v>
      </c>
    </row>
    <row r="3" spans="1:9" ht="12.75">
      <c r="A3" s="110" t="s">
        <v>6</v>
      </c>
      <c r="B3" s="111" t="s">
        <v>5</v>
      </c>
      <c r="C3" s="112" t="s">
        <v>32</v>
      </c>
      <c r="D3" s="112" t="s">
        <v>33</v>
      </c>
      <c r="E3" s="112" t="s">
        <v>34</v>
      </c>
      <c r="F3" s="112" t="s">
        <v>112</v>
      </c>
      <c r="G3" s="112" t="s">
        <v>35</v>
      </c>
      <c r="H3" s="112" t="s">
        <v>36</v>
      </c>
      <c r="I3" s="113" t="s">
        <v>113</v>
      </c>
    </row>
    <row r="4" spans="1:9" ht="12.75">
      <c r="A4" s="107" t="str">
        <f>Hovedoplysninger!B3</f>
        <v>Julie Jepsen</v>
      </c>
      <c r="B4" s="40" t="str">
        <f>Hovedoplysninger!C3</f>
        <v>Ribe</v>
      </c>
      <c r="C4" s="6">
        <v>189</v>
      </c>
      <c r="D4" s="6">
        <v>162</v>
      </c>
      <c r="E4" s="6">
        <v>183</v>
      </c>
      <c r="F4" s="41">
        <f>Hovedoplysninger!J3</f>
        <v>32</v>
      </c>
      <c r="G4" s="6">
        <f>3*F4+C4+D4+E4</f>
        <v>630</v>
      </c>
      <c r="H4" s="6"/>
      <c r="I4" s="57"/>
    </row>
    <row r="5" spans="1:9" ht="12.75">
      <c r="A5" s="107" t="str">
        <f>Hovedoplysninger!B27</f>
        <v>Cecilie Simonsen</v>
      </c>
      <c r="B5" s="40" t="str">
        <f>Hovedoplysninger!C27</f>
        <v>Ribe </v>
      </c>
      <c r="C5" s="6">
        <v>118</v>
      </c>
      <c r="D5" s="6">
        <v>150</v>
      </c>
      <c r="E5" s="6">
        <v>112</v>
      </c>
      <c r="F5" s="41">
        <f>Hovedoplysninger!J27</f>
        <v>59</v>
      </c>
      <c r="G5" s="6">
        <f>3*F5+C5+D5+E5</f>
        <v>557</v>
      </c>
      <c r="H5" s="6"/>
      <c r="I5" s="57"/>
    </row>
    <row r="6" spans="1:9" ht="12.75">
      <c r="A6" s="107" t="str">
        <f>Hovedoplysninger!B23</f>
        <v>Lasse Poulsen</v>
      </c>
      <c r="B6" s="40" t="str">
        <f>Hovedoplysninger!C23</f>
        <v>Ribe</v>
      </c>
      <c r="C6" s="6">
        <v>202</v>
      </c>
      <c r="D6" s="6">
        <v>167</v>
      </c>
      <c r="E6" s="6">
        <v>206</v>
      </c>
      <c r="F6" s="41">
        <f>Hovedoplysninger!J23</f>
        <v>25</v>
      </c>
      <c r="G6" s="6">
        <f>3*F6+C6+D6+E6</f>
        <v>650</v>
      </c>
      <c r="H6" s="6"/>
      <c r="I6" s="57"/>
    </row>
    <row r="7" spans="1:9" ht="13.5" thickBot="1">
      <c r="A7" s="108" t="str">
        <f>Hovedoplysninger!B2</f>
        <v>Nadia Jepsen</v>
      </c>
      <c r="B7" s="39" t="str">
        <f>Hovedoplysninger!C2</f>
        <v>Ribe</v>
      </c>
      <c r="C7" s="62">
        <v>177</v>
      </c>
      <c r="D7" s="62">
        <v>171</v>
      </c>
      <c r="E7" s="62">
        <v>224</v>
      </c>
      <c r="F7" s="22">
        <f>Hovedoplysninger!J2</f>
        <v>24</v>
      </c>
      <c r="G7" s="62">
        <f>3*F7+C7+D7+E7</f>
        <v>644</v>
      </c>
      <c r="H7" s="62"/>
      <c r="I7" s="57"/>
    </row>
    <row r="8" spans="1:9" ht="13.5" thickBot="1">
      <c r="A8" s="114"/>
      <c r="B8" s="42"/>
      <c r="C8" s="115"/>
      <c r="D8" s="115"/>
      <c r="E8" s="115"/>
      <c r="F8" s="115"/>
      <c r="G8" s="116">
        <f>SUM(G4:G7)</f>
        <v>2481</v>
      </c>
      <c r="H8" s="61">
        <f>G8</f>
        <v>2481</v>
      </c>
      <c r="I8" s="67">
        <f>RANK(H8,H:H)</f>
        <v>1</v>
      </c>
    </row>
    <row r="9" spans="1:9" ht="13.5" thickBot="1">
      <c r="A9" s="114"/>
      <c r="B9" s="42"/>
      <c r="C9" s="115"/>
      <c r="D9" s="115"/>
      <c r="E9" s="115"/>
      <c r="F9" s="115"/>
      <c r="G9" s="115"/>
      <c r="H9" s="115"/>
      <c r="I9" s="57"/>
    </row>
    <row r="10" spans="1:9" ht="12.75">
      <c r="A10" s="110" t="s">
        <v>6</v>
      </c>
      <c r="B10" s="111" t="s">
        <v>5</v>
      </c>
      <c r="C10" s="112" t="s">
        <v>32</v>
      </c>
      <c r="D10" s="112" t="s">
        <v>33</v>
      </c>
      <c r="E10" s="112" t="s">
        <v>34</v>
      </c>
      <c r="F10" s="112" t="s">
        <v>112</v>
      </c>
      <c r="G10" s="112" t="s">
        <v>35</v>
      </c>
      <c r="H10" s="112" t="s">
        <v>36</v>
      </c>
      <c r="I10" s="113" t="s">
        <v>113</v>
      </c>
    </row>
    <row r="11" spans="1:9" ht="12.75">
      <c r="A11" s="107" t="str">
        <f>Hovedoplysninger!B60</f>
        <v>Stine N. Johansen</v>
      </c>
      <c r="B11" s="40" t="str">
        <f>Hovedoplysninger!C60</f>
        <v>Stenhuset</v>
      </c>
      <c r="C11" s="6">
        <v>161</v>
      </c>
      <c r="D11" s="6">
        <v>224</v>
      </c>
      <c r="E11" s="6">
        <v>202</v>
      </c>
      <c r="F11" s="41">
        <f>Hovedoplysninger!J60</f>
        <v>20</v>
      </c>
      <c r="G11" s="6">
        <f>3*F11+C11+D11+E11</f>
        <v>647</v>
      </c>
      <c r="H11" s="6"/>
      <c r="I11" s="57"/>
    </row>
    <row r="12" spans="1:9" ht="12.75">
      <c r="A12" s="107" t="str">
        <f>Hovedoplysninger!B61</f>
        <v>Andreas Ydesen</v>
      </c>
      <c r="B12" s="40" t="str">
        <f>Hovedoplysninger!C61</f>
        <v>Stenhuset</v>
      </c>
      <c r="C12" s="6">
        <v>236</v>
      </c>
      <c r="D12" s="6">
        <v>192</v>
      </c>
      <c r="E12" s="6">
        <v>191</v>
      </c>
      <c r="F12" s="41">
        <f>Hovedoplysninger!J61</f>
        <v>14</v>
      </c>
      <c r="G12" s="6">
        <f>3*F12+C12+D12+E12</f>
        <v>661</v>
      </c>
      <c r="H12" s="6"/>
      <c r="I12" s="57"/>
    </row>
    <row r="13" spans="1:9" ht="12.75">
      <c r="A13" s="107" t="str">
        <f>Hovedoplysninger!B56</f>
        <v>Kim Knudsen</v>
      </c>
      <c r="B13" s="40" t="str">
        <f>Hovedoplysninger!C56</f>
        <v>Stenhuset</v>
      </c>
      <c r="C13" s="6">
        <v>167</v>
      </c>
      <c r="D13" s="6">
        <v>182</v>
      </c>
      <c r="E13" s="6">
        <v>190</v>
      </c>
      <c r="F13" s="41">
        <f>Hovedoplysninger!J56</f>
        <v>16</v>
      </c>
      <c r="G13" s="6">
        <f>3*F13+C13+D13+E13</f>
        <v>587</v>
      </c>
      <c r="H13" s="6"/>
      <c r="I13" s="57"/>
    </row>
    <row r="14" spans="1:9" ht="13.5" thickBot="1">
      <c r="A14" s="108" t="str">
        <f>Hovedoplysninger!B52</f>
        <v>Kevin Magnussen</v>
      </c>
      <c r="B14" s="39" t="str">
        <f>Hovedoplysninger!C52</f>
        <v>Stenhuset</v>
      </c>
      <c r="C14" s="62">
        <v>136</v>
      </c>
      <c r="D14" s="62">
        <v>177</v>
      </c>
      <c r="E14" s="62">
        <v>191</v>
      </c>
      <c r="F14" s="22">
        <f>Hovedoplysninger!J52</f>
        <v>18</v>
      </c>
      <c r="G14" s="62">
        <f>3*F14+C14+D14+E14</f>
        <v>558</v>
      </c>
      <c r="H14" s="62"/>
      <c r="I14" s="57"/>
    </row>
    <row r="15" spans="1:9" ht="13.5" thickBot="1">
      <c r="A15" s="114"/>
      <c r="B15" s="42"/>
      <c r="C15" s="115"/>
      <c r="D15" s="115"/>
      <c r="E15" s="115"/>
      <c r="F15" s="115"/>
      <c r="G15" s="116">
        <f>SUM(G11:G14)</f>
        <v>2453</v>
      </c>
      <c r="H15" s="61">
        <f>G15</f>
        <v>2453</v>
      </c>
      <c r="I15" s="67">
        <f>RANK(H15,H:H)</f>
        <v>2</v>
      </c>
    </row>
    <row r="16" spans="1:9" ht="13.5" thickBot="1">
      <c r="A16" s="114"/>
      <c r="B16" s="42"/>
      <c r="C16" s="115"/>
      <c r="D16" s="115"/>
      <c r="E16" s="115"/>
      <c r="F16" s="115"/>
      <c r="G16" s="115"/>
      <c r="H16" s="115"/>
      <c r="I16" s="57"/>
    </row>
    <row r="17" spans="1:9" ht="12.75">
      <c r="A17" s="110" t="s">
        <v>6</v>
      </c>
      <c r="B17" s="111" t="s">
        <v>5</v>
      </c>
      <c r="C17" s="112" t="s">
        <v>32</v>
      </c>
      <c r="D17" s="112" t="s">
        <v>33</v>
      </c>
      <c r="E17" s="112" t="s">
        <v>34</v>
      </c>
      <c r="F17" s="112" t="s">
        <v>112</v>
      </c>
      <c r="G17" s="112" t="s">
        <v>35</v>
      </c>
      <c r="H17" s="112" t="s">
        <v>36</v>
      </c>
      <c r="I17" s="113" t="s">
        <v>113</v>
      </c>
    </row>
    <row r="18" spans="1:9" ht="12.75">
      <c r="A18" s="107" t="str">
        <f>Hovedoplysninger!B34</f>
        <v>Maria Nielsen</v>
      </c>
      <c r="B18" s="40" t="str">
        <f>Hovedoplysninger!C34</f>
        <v>Stars and str.</v>
      </c>
      <c r="C18" s="6">
        <v>135</v>
      </c>
      <c r="D18" s="6">
        <v>166</v>
      </c>
      <c r="E18" s="6">
        <v>173</v>
      </c>
      <c r="F18" s="41">
        <f>Hovedoplysninger!J34</f>
        <v>30</v>
      </c>
      <c r="G18" s="6">
        <f>3*F18+C18+D18+E18</f>
        <v>564</v>
      </c>
      <c r="H18" s="6"/>
      <c r="I18" s="57"/>
    </row>
    <row r="19" spans="1:9" ht="12.75">
      <c r="A19" s="107" t="str">
        <f>Hovedoplysninger!B48</f>
        <v>Jeanette Andersen</v>
      </c>
      <c r="B19" s="40" t="str">
        <f>Hovedoplysninger!C48</f>
        <v>Stars and str.</v>
      </c>
      <c r="C19" s="6">
        <v>155</v>
      </c>
      <c r="D19" s="6">
        <v>155</v>
      </c>
      <c r="E19" s="6">
        <v>184</v>
      </c>
      <c r="F19" s="41">
        <f>Hovedoplysninger!J48</f>
        <v>30</v>
      </c>
      <c r="G19" s="6">
        <f>3*F19+C19+D19+E19</f>
        <v>584</v>
      </c>
      <c r="H19" s="6"/>
      <c r="I19" s="57"/>
    </row>
    <row r="20" spans="1:9" ht="12.75">
      <c r="A20" s="107" t="str">
        <f>Hovedoplysninger!B26</f>
        <v>Mette Hald</v>
      </c>
      <c r="B20" s="40" t="str">
        <f>Hovedoplysninger!C26</f>
        <v>Stars and str.</v>
      </c>
      <c r="C20" s="6">
        <v>129</v>
      </c>
      <c r="D20" s="6">
        <v>124</v>
      </c>
      <c r="E20" s="6">
        <v>104</v>
      </c>
      <c r="F20" s="41">
        <f>Hovedoplysninger!J26</f>
        <v>65</v>
      </c>
      <c r="G20" s="6">
        <f>3*F20+C20+D20+E20</f>
        <v>552</v>
      </c>
      <c r="H20" s="6"/>
      <c r="I20" s="57"/>
    </row>
    <row r="21" spans="1:9" ht="13.5" thickBot="1">
      <c r="A21" s="108" t="str">
        <f>Hovedoplysninger!B49</f>
        <v>Albana Asolli</v>
      </c>
      <c r="B21" s="39" t="str">
        <f>Hovedoplysninger!C49</f>
        <v>Stars and str.</v>
      </c>
      <c r="C21" s="62">
        <v>135</v>
      </c>
      <c r="D21" s="62">
        <v>140</v>
      </c>
      <c r="E21" s="62">
        <v>153</v>
      </c>
      <c r="F21" s="22">
        <f>Hovedoplysninger!J49</f>
        <v>48</v>
      </c>
      <c r="G21" s="62">
        <f>3*F21+C21+D21+E21</f>
        <v>572</v>
      </c>
      <c r="H21" s="62"/>
      <c r="I21" s="57"/>
    </row>
    <row r="22" spans="1:9" ht="13.5" thickBot="1">
      <c r="A22" s="114"/>
      <c r="B22" s="42"/>
      <c r="C22" s="115"/>
      <c r="D22" s="115"/>
      <c r="E22" s="115"/>
      <c r="F22" s="115"/>
      <c r="G22" s="116">
        <f>SUM(G18:G21)</f>
        <v>2272</v>
      </c>
      <c r="H22" s="61">
        <f>G22</f>
        <v>2272</v>
      </c>
      <c r="I22" s="67">
        <f>RANK(H22,H:H)</f>
        <v>4</v>
      </c>
    </row>
    <row r="23" spans="1:9" ht="13.5" thickBot="1">
      <c r="A23" s="114"/>
      <c r="B23" s="42"/>
      <c r="C23" s="115"/>
      <c r="D23" s="115"/>
      <c r="E23" s="115"/>
      <c r="F23" s="115"/>
      <c r="G23" s="115"/>
      <c r="H23" s="115"/>
      <c r="I23" s="57"/>
    </row>
    <row r="24" spans="1:10" ht="12.75">
      <c r="A24" s="110" t="s">
        <v>6</v>
      </c>
      <c r="B24" s="111" t="s">
        <v>5</v>
      </c>
      <c r="C24" s="112" t="s">
        <v>32</v>
      </c>
      <c r="D24" s="112" t="s">
        <v>33</v>
      </c>
      <c r="E24" s="112" t="s">
        <v>34</v>
      </c>
      <c r="F24" s="112" t="s">
        <v>112</v>
      </c>
      <c r="G24" s="112" t="s">
        <v>35</v>
      </c>
      <c r="H24" s="112" t="s">
        <v>36</v>
      </c>
      <c r="I24" s="113" t="s">
        <v>113</v>
      </c>
      <c r="J24" s="42"/>
    </row>
    <row r="25" spans="1:9" ht="12.75">
      <c r="A25" s="107" t="str">
        <f>Hovedoplysninger!B12</f>
        <v>Patrick Westergård</v>
      </c>
      <c r="B25" s="40" t="str">
        <f>Hovedoplysninger!C12</f>
        <v>Thor 94</v>
      </c>
      <c r="C25" s="6">
        <v>142</v>
      </c>
      <c r="D25" s="6">
        <v>113</v>
      </c>
      <c r="E25" s="6">
        <v>110</v>
      </c>
      <c r="F25" s="41">
        <f>Hovedoplysninger!J12</f>
        <v>55</v>
      </c>
      <c r="G25" s="6">
        <f>3*F25+C25+D25+E25</f>
        <v>530</v>
      </c>
      <c r="H25" s="6"/>
      <c r="I25" s="57"/>
    </row>
    <row r="26" spans="1:9" ht="12.75">
      <c r="A26" s="107" t="str">
        <f>Hovedoplysninger!B44</f>
        <v>Kasper Skøtt</v>
      </c>
      <c r="B26" s="40" t="str">
        <f>Hovedoplysninger!C44</f>
        <v>Thor 94</v>
      </c>
      <c r="C26" s="6">
        <v>129</v>
      </c>
      <c r="D26" s="6">
        <v>140</v>
      </c>
      <c r="E26" s="6">
        <v>163</v>
      </c>
      <c r="F26" s="41">
        <f>Hovedoplysninger!J44</f>
        <v>44</v>
      </c>
      <c r="G26" s="6">
        <f>3*F26+C26+D26+E26</f>
        <v>564</v>
      </c>
      <c r="H26" s="6"/>
      <c r="I26" s="57"/>
    </row>
    <row r="27" spans="1:9" ht="12.75">
      <c r="A27" s="107" t="str">
        <f>Hovedoplysninger!B9</f>
        <v>Lars A. Pedersen</v>
      </c>
      <c r="B27" s="40" t="str">
        <f>Hovedoplysninger!C9</f>
        <v>Thor 94</v>
      </c>
      <c r="C27" s="6">
        <v>178</v>
      </c>
      <c r="D27" s="6">
        <v>162</v>
      </c>
      <c r="E27" s="6">
        <v>158</v>
      </c>
      <c r="F27" s="41">
        <f>Hovedoplysninger!J9</f>
        <v>21</v>
      </c>
      <c r="G27" s="6">
        <f>3*F27+C27+D27+E27</f>
        <v>561</v>
      </c>
      <c r="H27" s="6"/>
      <c r="I27" s="57"/>
    </row>
    <row r="28" spans="1:9" ht="13.5" thickBot="1">
      <c r="A28" s="117" t="str">
        <f>Hovedoplysninger!B45</f>
        <v>Nicolai Hansen</v>
      </c>
      <c r="B28" s="63" t="str">
        <f>Hovedoplysninger!C45</f>
        <v>Thor 94</v>
      </c>
      <c r="C28" s="62">
        <v>167</v>
      </c>
      <c r="D28" s="62">
        <v>164</v>
      </c>
      <c r="E28" s="62">
        <v>138</v>
      </c>
      <c r="F28" s="66">
        <f>Hovedoplysninger!J45</f>
        <v>52</v>
      </c>
      <c r="G28" s="62">
        <f>3*F28+C28+D28+E28</f>
        <v>625</v>
      </c>
      <c r="H28" s="62"/>
      <c r="I28" s="57"/>
    </row>
    <row r="29" spans="1:9" ht="13.5" thickBot="1">
      <c r="A29" s="118"/>
      <c r="B29" s="46"/>
      <c r="C29" s="119"/>
      <c r="D29" s="119"/>
      <c r="E29" s="119"/>
      <c r="F29" s="119"/>
      <c r="G29" s="120">
        <f>SUM(G25:G28)</f>
        <v>2280</v>
      </c>
      <c r="H29" s="61">
        <f>G29</f>
        <v>2280</v>
      </c>
      <c r="I29" s="67">
        <f>RANK(H29,H:H)</f>
        <v>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Pedersen</dc:creator>
  <cp:keywords/>
  <dc:description/>
  <cp:lastModifiedBy>Per Høberg</cp:lastModifiedBy>
  <cp:lastPrinted>2008-08-10T10:49:19Z</cp:lastPrinted>
  <dcterms:created xsi:type="dcterms:W3CDTF">2000-01-26T13:18:17Z</dcterms:created>
  <dcterms:modified xsi:type="dcterms:W3CDTF">2008-08-11T19:02:52Z</dcterms:modified>
  <cp:category/>
  <cp:version/>
  <cp:contentType/>
  <cp:contentStatus/>
</cp:coreProperties>
</file>